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Handout" sheetId="1" r:id="rId1"/>
    <sheet name="Calc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johnstonj</author>
  </authors>
  <commentList>
    <comment ref="B6" authorId="0">
      <text>
        <r>
          <rPr>
            <b/>
            <sz val="12"/>
            <rFont val="Tahoma"/>
            <family val="2"/>
          </rPr>
          <t>50 molecules at two H</t>
        </r>
        <r>
          <rPr>
            <b/>
            <vertAlign val="superscript"/>
            <sz val="12"/>
            <rFont val="Tahoma"/>
            <family val="2"/>
          </rPr>
          <t>+</t>
        </r>
        <r>
          <rPr>
            <b/>
            <sz val="12"/>
            <rFont val="Tahoma"/>
            <family val="2"/>
          </rPr>
          <t xml:space="preserve"> ions each (this is a strong acid)</t>
        </r>
      </text>
    </comment>
  </commentList>
</comments>
</file>

<file path=xl/comments2.xml><?xml version="1.0" encoding="utf-8"?>
<comments xmlns="http://schemas.openxmlformats.org/spreadsheetml/2006/main">
  <authors>
    <author>ecsfac</author>
  </authors>
  <commentList>
    <comment ref="B5" authorId="0">
      <text>
        <r>
          <rPr>
            <b/>
            <sz val="12"/>
            <rFont val="Tahoma"/>
            <family val="2"/>
          </rPr>
          <t>Here's where you add the acid.</t>
        </r>
      </text>
    </comment>
  </commentList>
</comments>
</file>

<file path=xl/sharedStrings.xml><?xml version="1.0" encoding="utf-8"?>
<sst xmlns="http://schemas.openxmlformats.org/spreadsheetml/2006/main" count="29" uniqueCount="21">
  <si>
    <t>Starting point.  System in equilibrium.</t>
  </si>
  <si>
    <t>And so on, until …..</t>
  </si>
  <si>
    <t>Buffering Thought Experiment</t>
  </si>
  <si>
    <t>Add the same amount of acid and watch the carbonate reactions.</t>
  </si>
  <si>
    <r>
      <t>Let's repeat the experiment with a much smaller initial concentration of HCO</t>
    </r>
    <r>
      <rPr>
        <vertAlign val="subscript"/>
        <sz val="12"/>
        <rFont val="Arial"/>
        <family val="2"/>
      </rPr>
      <t>3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.</t>
    </r>
  </si>
  <si>
    <t>1.  At the new equilibrium point, the concentrations are different from the original equilibrium, but the ratio of concentrations is the same.</t>
  </si>
  <si>
    <r>
      <t>H</t>
    </r>
    <r>
      <rPr>
        <vertAlign val="superscript"/>
        <sz val="12"/>
        <rFont val="Arial"/>
        <family val="2"/>
      </rPr>
      <t>+</t>
    </r>
  </si>
  <si>
    <r>
      <t>HCO</t>
    </r>
    <r>
      <rPr>
        <vertAlign val="subscript"/>
        <sz val="12"/>
        <rFont val="Arial"/>
        <family val="2"/>
      </rPr>
      <t>3</t>
    </r>
    <r>
      <rPr>
        <vertAlign val="superscript"/>
        <sz val="12"/>
        <rFont val="Arial"/>
        <family val="2"/>
      </rPr>
      <t>-</t>
    </r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</si>
  <si>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3</t>
    </r>
  </si>
  <si>
    <r>
      <t>Add 50 molecules of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.  Before any carbonate reactions have occurred, the concentrations are:</t>
    </r>
  </si>
  <si>
    <t>Things to note:</t>
  </si>
  <si>
    <r>
      <t>K</t>
    </r>
    <r>
      <rPr>
        <vertAlign val="subscript"/>
        <sz val="12"/>
        <rFont val="Arial"/>
        <family val="2"/>
      </rPr>
      <t>calc</t>
    </r>
  </si>
  <si>
    <r>
      <t>Reaction repeats until equilibrium is re-established.  (Watch K</t>
    </r>
    <r>
      <rPr>
        <vertAlign val="subscript"/>
        <sz val="12"/>
        <rFont val="Arial"/>
        <family val="2"/>
      </rPr>
      <t>calc</t>
    </r>
    <r>
      <rPr>
        <sz val="12"/>
        <rFont val="Arial"/>
        <family val="2"/>
      </rPr>
      <t>.)</t>
    </r>
  </si>
  <si>
    <r>
      <t>*It's actually 4.7x10</t>
    </r>
    <r>
      <rPr>
        <vertAlign val="superscript"/>
        <sz val="10"/>
        <rFont val="Arial"/>
        <family val="2"/>
      </rPr>
      <t>-7</t>
    </r>
  </si>
  <si>
    <r>
      <t>2.  Although we added a lot of H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>, the final concentration of H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(and therefore the pH) is barely different from the starting point.  </t>
    </r>
    <r>
      <rPr>
        <b/>
        <sz val="12"/>
        <color indexed="10"/>
        <rFont val="Arial"/>
        <family val="2"/>
      </rPr>
      <t>WELL-BUFFERED</t>
    </r>
  </si>
  <si>
    <r>
      <t>Here, when the equilibrium is re-established, the final H</t>
    </r>
    <r>
      <rPr>
        <vertAlign val="superscript"/>
        <sz val="12"/>
        <rFont val="Arial"/>
        <family val="2"/>
      </rPr>
      <t xml:space="preserve">+ </t>
    </r>
    <r>
      <rPr>
        <sz val="12"/>
        <rFont val="Arial"/>
        <family val="2"/>
      </rPr>
      <t xml:space="preserve">concentration is much higher that the original.  The pH would have dropped significantly.  
</t>
    </r>
    <r>
      <rPr>
        <b/>
        <sz val="12"/>
        <color indexed="10"/>
        <rFont val="Arial"/>
        <family val="2"/>
      </rPr>
      <t>POORLY BUFFERED</t>
    </r>
    <r>
      <rPr>
        <sz val="12"/>
        <rFont val="Arial"/>
        <family val="2"/>
      </rPr>
      <t xml:space="preserve"> (or weakly buffered or unbuffered)</t>
    </r>
  </si>
  <si>
    <t>Keq</t>
  </si>
  <si>
    <r>
      <t>The system starts to return to equilibrium by reacting an excess H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with bicarbonate:  H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 +  HCO</t>
    </r>
    <r>
      <rPr>
        <vertAlign val="subscript"/>
        <sz val="12"/>
        <rFont val="Arial"/>
        <family val="2"/>
      </rPr>
      <t>3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 xml:space="preserve">  = 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3</t>
    </r>
  </si>
  <si>
    <r>
      <t>Suppose K</t>
    </r>
    <r>
      <rPr>
        <vertAlign val="subscript"/>
        <sz val="12"/>
        <color indexed="10"/>
        <rFont val="Arial"/>
        <family val="2"/>
      </rPr>
      <t>eq</t>
    </r>
    <r>
      <rPr>
        <sz val="12"/>
        <color indexed="10"/>
        <rFont val="Arial"/>
        <family val="2"/>
      </rPr>
      <t xml:space="preserve"> = 50*.</t>
    </r>
  </si>
  <si>
    <r>
      <t>You can change the starting values for the bicarbonate and run the system to equilibrium yourself using the "Calcs" sheet.</t>
    </r>
    <r>
      <rPr>
        <sz val="12"/>
        <rFont val="Arial"/>
        <family val="2"/>
      </rPr>
      <t xml:space="preserve">  </t>
    </r>
  </si>
  <si>
    <t>Acid added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</si>
</sst>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#,##0.0"/>
  </numFmts>
  <fonts count="16">
    <font>
      <sz val="10"/>
      <name val="Arial"/>
      <family val="0"/>
    </font>
    <font>
      <vertAlign val="subscript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6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vertAlign val="sub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3" fontId="11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3" fontId="10" fillId="0" borderId="2" xfId="0" applyNumberFormat="1" applyFont="1" applyBorder="1" applyAlignment="1" applyProtection="1">
      <alignment horizontal="center"/>
      <protection locked="0"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6</xdr:row>
      <xdr:rowOff>28575</xdr:rowOff>
    </xdr:from>
    <xdr:to>
      <xdr:col>3</xdr:col>
      <xdr:colOff>47625</xdr:colOff>
      <xdr:row>6</xdr:row>
      <xdr:rowOff>533400</xdr:rowOff>
    </xdr:to>
    <xdr:sp>
      <xdr:nvSpPr>
        <xdr:cNvPr id="1" name="Line 8"/>
        <xdr:cNvSpPr>
          <a:spLocks/>
        </xdr:cNvSpPr>
      </xdr:nvSpPr>
      <xdr:spPr>
        <a:xfrm>
          <a:off x="3124200" y="1885950"/>
          <a:ext cx="99060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47625</xdr:rowOff>
    </xdr:from>
    <xdr:to>
      <xdr:col>2</xdr:col>
      <xdr:colOff>400050</xdr:colOff>
      <xdr:row>6</xdr:row>
      <xdr:rowOff>371475</xdr:rowOff>
    </xdr:to>
    <xdr:sp>
      <xdr:nvSpPr>
        <xdr:cNvPr id="2" name="Line 9"/>
        <xdr:cNvSpPr>
          <a:spLocks/>
        </xdr:cNvSpPr>
      </xdr:nvSpPr>
      <xdr:spPr>
        <a:xfrm flipH="1">
          <a:off x="3800475" y="1905000"/>
          <a:ext cx="9525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76200</xdr:rowOff>
    </xdr:from>
    <xdr:to>
      <xdr:col>4</xdr:col>
      <xdr:colOff>171450</xdr:colOff>
      <xdr:row>4</xdr:row>
      <xdr:rowOff>85725</xdr:rowOff>
    </xdr:to>
    <xdr:sp>
      <xdr:nvSpPr>
        <xdr:cNvPr id="3" name="Line 11"/>
        <xdr:cNvSpPr>
          <a:spLocks/>
        </xdr:cNvSpPr>
      </xdr:nvSpPr>
      <xdr:spPr>
        <a:xfrm>
          <a:off x="4762500" y="561975"/>
          <a:ext cx="133350" cy="466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="120" zoomScaleNormal="120" workbookViewId="0" topLeftCell="A1">
      <selection activeCell="H7" sqref="H7"/>
    </sheetView>
  </sheetViews>
  <sheetFormatPr defaultColWidth="9.140625" defaultRowHeight="12.75"/>
  <cols>
    <col min="1" max="1" width="42.7109375" style="0" customWidth="1"/>
    <col min="2" max="2" width="8.421875" style="7" customWidth="1"/>
    <col min="3" max="4" width="9.8515625" style="7" customWidth="1"/>
    <col min="5" max="5" width="10.00390625" style="0" customWidth="1"/>
  </cols>
  <sheetData>
    <row r="1" spans="1:5" ht="20.25">
      <c r="A1" s="9" t="s">
        <v>2</v>
      </c>
      <c r="B1" s="6"/>
      <c r="C1" s="6"/>
      <c r="D1" s="6"/>
      <c r="E1" s="20"/>
    </row>
    <row r="2" spans="1:5" ht="18" customHeight="1">
      <c r="A2" s="2"/>
      <c r="B2" s="6"/>
      <c r="C2" s="6"/>
      <c r="D2" s="6"/>
      <c r="E2" s="20"/>
    </row>
    <row r="3" spans="1:3" ht="18" customHeight="1">
      <c r="A3" s="27" t="s">
        <v>18</v>
      </c>
      <c r="B3" s="10"/>
      <c r="C3" s="10"/>
    </row>
    <row r="4" spans="1:5" ht="18" customHeight="1">
      <c r="A4" s="21" t="s">
        <v>13</v>
      </c>
      <c r="B4" s="11" t="s">
        <v>6</v>
      </c>
      <c r="C4" s="11" t="s">
        <v>7</v>
      </c>
      <c r="D4" s="11" t="s">
        <v>8</v>
      </c>
      <c r="E4" s="12" t="s">
        <v>11</v>
      </c>
    </row>
    <row r="5" spans="1:6" ht="18" customHeight="1">
      <c r="A5" s="15" t="s">
        <v>0</v>
      </c>
      <c r="B5" s="22">
        <v>100</v>
      </c>
      <c r="C5" s="23">
        <v>5000</v>
      </c>
      <c r="D5" s="18">
        <v>10000</v>
      </c>
      <c r="E5" s="18">
        <f>B5*C5/D5</f>
        <v>50</v>
      </c>
      <c r="F5" s="1"/>
    </row>
    <row r="6" spans="1:5" ht="54" customHeight="1">
      <c r="A6" s="15" t="s">
        <v>9</v>
      </c>
      <c r="B6" s="18">
        <v>200</v>
      </c>
      <c r="C6" s="18">
        <f>C5</f>
        <v>5000</v>
      </c>
      <c r="D6" s="18">
        <f>D5</f>
        <v>10000</v>
      </c>
      <c r="E6" s="18">
        <f>B6*C6/D6</f>
        <v>100</v>
      </c>
    </row>
    <row r="7" spans="1:5" ht="54" customHeight="1">
      <c r="A7" s="15" t="s">
        <v>17</v>
      </c>
      <c r="B7" s="18">
        <f aca="true" t="shared" si="0" ref="B7:C11">B6-1</f>
        <v>199</v>
      </c>
      <c r="C7" s="18">
        <f t="shared" si="0"/>
        <v>4999</v>
      </c>
      <c r="D7" s="18">
        <f>D6+1</f>
        <v>10001</v>
      </c>
      <c r="E7" s="18">
        <f aca="true" t="shared" si="1" ref="E7:E21">B7*C7/D7</f>
        <v>99.47015298470153</v>
      </c>
    </row>
    <row r="8" spans="1:5" ht="19.5" customHeight="1">
      <c r="A8" s="26" t="s">
        <v>12</v>
      </c>
      <c r="B8" s="18">
        <f t="shared" si="0"/>
        <v>198</v>
      </c>
      <c r="C8" s="18">
        <f t="shared" si="0"/>
        <v>4998</v>
      </c>
      <c r="D8" s="18">
        <f>D7+1</f>
        <v>10002</v>
      </c>
      <c r="E8" s="18">
        <f t="shared" si="1"/>
        <v>98.94061187762448</v>
      </c>
    </row>
    <row r="9" spans="1:5" ht="15.75" customHeight="1">
      <c r="A9" s="26"/>
      <c r="B9" s="18">
        <f t="shared" si="0"/>
        <v>197</v>
      </c>
      <c r="C9" s="18">
        <f t="shared" si="0"/>
        <v>4997</v>
      </c>
      <c r="D9" s="18">
        <f>D8+1</f>
        <v>10003</v>
      </c>
      <c r="E9" s="18">
        <f t="shared" si="1"/>
        <v>98.4113765870239</v>
      </c>
    </row>
    <row r="10" spans="2:5" ht="36.75" customHeight="1">
      <c r="B10" s="18">
        <f t="shared" si="0"/>
        <v>196</v>
      </c>
      <c r="C10" s="18">
        <f t="shared" si="0"/>
        <v>4996</v>
      </c>
      <c r="D10" s="18">
        <f>D9+1</f>
        <v>10004</v>
      </c>
      <c r="E10" s="18">
        <f t="shared" si="1"/>
        <v>97.88244702119152</v>
      </c>
    </row>
    <row r="11" spans="1:5" ht="18" customHeight="1">
      <c r="A11" s="15"/>
      <c r="B11" s="18">
        <f t="shared" si="0"/>
        <v>195</v>
      </c>
      <c r="C11" s="18">
        <f t="shared" si="0"/>
        <v>4995</v>
      </c>
      <c r="D11" s="18">
        <f>D10+1</f>
        <v>10005</v>
      </c>
      <c r="E11" s="18">
        <f t="shared" si="1"/>
        <v>97.35382308845577</v>
      </c>
    </row>
    <row r="12" spans="1:5" ht="18" customHeight="1">
      <c r="A12" s="15" t="s">
        <v>1</v>
      </c>
      <c r="B12" s="18"/>
      <c r="C12" s="18"/>
      <c r="D12" s="18"/>
      <c r="E12" s="18"/>
    </row>
    <row r="13" spans="1:5" ht="18" customHeight="1">
      <c r="A13" s="15"/>
      <c r="B13" s="22">
        <v>102</v>
      </c>
      <c r="C13" s="18">
        <v>4902</v>
      </c>
      <c r="D13" s="18">
        <v>10098</v>
      </c>
      <c r="E13" s="18">
        <f t="shared" si="1"/>
        <v>49.515151515151516</v>
      </c>
    </row>
    <row r="14" spans="1:5" ht="18" customHeight="1">
      <c r="A14" s="15" t="s">
        <v>10</v>
      </c>
      <c r="B14" s="16"/>
      <c r="C14" s="16"/>
      <c r="D14" s="16"/>
      <c r="E14" s="17"/>
    </row>
    <row r="15" spans="1:5" ht="36" customHeight="1">
      <c r="A15" s="24" t="s">
        <v>5</v>
      </c>
      <c r="B15" s="24"/>
      <c r="C15" s="24"/>
      <c r="D15" s="24"/>
      <c r="E15" s="24"/>
    </row>
    <row r="16" spans="1:5" ht="36" customHeight="1">
      <c r="A16" s="24" t="s">
        <v>14</v>
      </c>
      <c r="B16" s="24"/>
      <c r="C16" s="24"/>
      <c r="D16" s="24"/>
      <c r="E16" s="24"/>
    </row>
    <row r="17" spans="1:5" ht="18" customHeight="1">
      <c r="A17" s="8"/>
      <c r="B17" s="10"/>
      <c r="C17" s="10"/>
      <c r="D17" s="10"/>
      <c r="E17" s="13"/>
    </row>
    <row r="18" spans="1:5" ht="18" customHeight="1">
      <c r="A18" s="5" t="s">
        <v>4</v>
      </c>
      <c r="B18" s="10"/>
      <c r="C18" s="10"/>
      <c r="D18" s="10"/>
      <c r="E18" s="14"/>
    </row>
    <row r="19" spans="1:5" ht="18" customHeight="1">
      <c r="A19" s="5"/>
      <c r="B19" s="11" t="s">
        <v>6</v>
      </c>
      <c r="C19" s="11" t="s">
        <v>7</v>
      </c>
      <c r="D19" s="11" t="s">
        <v>8</v>
      </c>
      <c r="E19" s="12" t="s">
        <v>11</v>
      </c>
    </row>
    <row r="20" spans="1:5" ht="18" customHeight="1">
      <c r="A20" s="5"/>
      <c r="B20" s="22">
        <v>100</v>
      </c>
      <c r="C20" s="23">
        <v>50</v>
      </c>
      <c r="D20" s="18">
        <v>100</v>
      </c>
      <c r="E20" s="19">
        <f t="shared" si="1"/>
        <v>50</v>
      </c>
    </row>
    <row r="21" spans="1:5" ht="36" customHeight="1">
      <c r="A21" s="4" t="s">
        <v>3</v>
      </c>
      <c r="B21" s="18">
        <v>200</v>
      </c>
      <c r="C21" s="18">
        <f>C20</f>
        <v>50</v>
      </c>
      <c r="D21" s="18">
        <f>D20</f>
        <v>100</v>
      </c>
      <c r="E21" s="19">
        <f t="shared" si="1"/>
        <v>100</v>
      </c>
    </row>
    <row r="22" spans="1:5" ht="18" customHeight="1">
      <c r="A22" s="5"/>
      <c r="B22" s="18">
        <f>B21-1</f>
        <v>199</v>
      </c>
      <c r="C22" s="18">
        <f>C21-1</f>
        <v>49</v>
      </c>
      <c r="D22" s="18">
        <f>D21+1</f>
        <v>101</v>
      </c>
      <c r="E22" s="19">
        <f>B22*C22/D22</f>
        <v>96.54455445544555</v>
      </c>
    </row>
    <row r="23" spans="1:5" ht="18" customHeight="1">
      <c r="A23" s="5"/>
      <c r="B23" s="18">
        <f>B22-1</f>
        <v>198</v>
      </c>
      <c r="C23" s="18">
        <f>C22-1</f>
        <v>48</v>
      </c>
      <c r="D23" s="18">
        <f>D22+1</f>
        <v>102</v>
      </c>
      <c r="E23" s="19">
        <f>B23*C23/D23</f>
        <v>93.17647058823529</v>
      </c>
    </row>
    <row r="24" spans="1:5" ht="18" customHeight="1">
      <c r="A24" s="5"/>
      <c r="B24" s="18"/>
      <c r="C24" s="18"/>
      <c r="D24" s="18"/>
      <c r="E24" s="19"/>
    </row>
    <row r="25" spans="1:5" ht="18" customHeight="1">
      <c r="A25" s="5"/>
      <c r="B25" s="22">
        <v>182</v>
      </c>
      <c r="C25" s="18">
        <v>32</v>
      </c>
      <c r="D25" s="18">
        <v>118</v>
      </c>
      <c r="E25" s="19">
        <f>B25*C25/D25</f>
        <v>49.355932203389834</v>
      </c>
    </row>
    <row r="26" spans="1:5" ht="54" customHeight="1">
      <c r="A26" s="25" t="s">
        <v>15</v>
      </c>
      <c r="B26" s="25"/>
      <c r="C26" s="25"/>
      <c r="D26" s="25"/>
      <c r="E26" s="25"/>
    </row>
    <row r="27" spans="1:5" ht="18" customHeight="1">
      <c r="A27" s="5"/>
      <c r="B27" s="10"/>
      <c r="C27" s="10"/>
      <c r="D27" s="10"/>
      <c r="E27" s="13"/>
    </row>
    <row r="28" spans="1:5" ht="31.5" customHeight="1">
      <c r="A28" s="28" t="s">
        <v>19</v>
      </c>
      <c r="B28" s="28"/>
      <c r="C28" s="28"/>
      <c r="D28" s="28"/>
      <c r="E28" s="28"/>
    </row>
    <row r="29" spans="1:5" ht="18" customHeight="1">
      <c r="A29" s="5"/>
      <c r="B29" s="10"/>
      <c r="C29" s="10"/>
      <c r="D29" s="10"/>
      <c r="E29" s="13"/>
    </row>
    <row r="30" spans="2:5" ht="18">
      <c r="B30" s="6"/>
      <c r="C30" s="6"/>
      <c r="D30" s="6"/>
      <c r="E30" s="3"/>
    </row>
    <row r="31" spans="2:5" ht="18">
      <c r="B31" s="6"/>
      <c r="C31" s="6"/>
      <c r="D31" s="6"/>
      <c r="E31" s="3"/>
    </row>
    <row r="32" spans="2:5" ht="18">
      <c r="B32" s="6"/>
      <c r="C32" s="6"/>
      <c r="D32" s="6"/>
      <c r="E32" s="3"/>
    </row>
    <row r="33" spans="2:5" ht="18">
      <c r="B33" s="6"/>
      <c r="C33" s="6"/>
      <c r="D33" s="6"/>
      <c r="E33" s="3"/>
    </row>
    <row r="34" spans="2:5" ht="18">
      <c r="B34" s="6"/>
      <c r="C34" s="6"/>
      <c r="D34" s="6"/>
      <c r="E34" s="3"/>
    </row>
    <row r="35" spans="2:5" ht="18">
      <c r="B35" s="6"/>
      <c r="C35" s="6"/>
      <c r="D35" s="6"/>
      <c r="E35" s="3"/>
    </row>
    <row r="36" spans="2:5" ht="18">
      <c r="B36" s="6"/>
      <c r="C36" s="6"/>
      <c r="D36" s="6"/>
      <c r="E36" s="3"/>
    </row>
    <row r="37" spans="2:5" ht="18">
      <c r="B37" s="6"/>
      <c r="C37" s="6"/>
      <c r="D37" s="6"/>
      <c r="E37" s="3"/>
    </row>
    <row r="38" spans="2:5" ht="18">
      <c r="B38" s="6"/>
      <c r="C38" s="6"/>
      <c r="D38" s="6"/>
      <c r="E38" s="3"/>
    </row>
    <row r="39" spans="2:5" ht="18">
      <c r="B39" s="6"/>
      <c r="C39" s="6"/>
      <c r="D39" s="6"/>
      <c r="E39" s="3"/>
    </row>
    <row r="40" spans="2:5" ht="18">
      <c r="B40" s="6"/>
      <c r="C40" s="6"/>
      <c r="D40" s="6"/>
      <c r="E40" s="3"/>
    </row>
    <row r="41" spans="2:5" ht="18">
      <c r="B41" s="6"/>
      <c r="C41" s="6"/>
      <c r="D41" s="6"/>
      <c r="E41" s="3"/>
    </row>
    <row r="42" spans="2:5" ht="18">
      <c r="B42" s="6"/>
      <c r="C42" s="6"/>
      <c r="D42" s="6"/>
      <c r="E42" s="3"/>
    </row>
    <row r="43" spans="2:5" ht="18">
      <c r="B43" s="6"/>
      <c r="C43" s="6"/>
      <c r="D43" s="6"/>
      <c r="E43" s="3"/>
    </row>
    <row r="44" spans="2:5" ht="18">
      <c r="B44" s="6"/>
      <c r="C44" s="6"/>
      <c r="D44" s="6"/>
      <c r="E44" s="3"/>
    </row>
    <row r="45" spans="2:5" ht="18">
      <c r="B45" s="6"/>
      <c r="C45" s="6"/>
      <c r="D45" s="6"/>
      <c r="E45" s="3"/>
    </row>
    <row r="46" spans="2:5" ht="18">
      <c r="B46" s="6"/>
      <c r="C46" s="6"/>
      <c r="D46" s="6"/>
      <c r="E46" s="3"/>
    </row>
    <row r="47" spans="2:5" ht="18">
      <c r="B47" s="6"/>
      <c r="C47" s="6"/>
      <c r="D47" s="6"/>
      <c r="E47" s="3"/>
    </row>
    <row r="48" spans="2:5" ht="18">
      <c r="B48" s="6"/>
      <c r="C48" s="6"/>
      <c r="D48" s="6"/>
      <c r="E48" s="3"/>
    </row>
    <row r="49" spans="2:5" ht="18">
      <c r="B49" s="6"/>
      <c r="C49" s="6"/>
      <c r="D49" s="6"/>
      <c r="E49" s="3"/>
    </row>
    <row r="50" spans="2:5" ht="18">
      <c r="B50" s="6"/>
      <c r="C50" s="6"/>
      <c r="D50" s="6"/>
      <c r="E50" s="3"/>
    </row>
    <row r="51" spans="2:5" ht="18">
      <c r="B51" s="6"/>
      <c r="C51" s="6"/>
      <c r="D51" s="6"/>
      <c r="E51" s="3"/>
    </row>
    <row r="52" spans="2:5" ht="18">
      <c r="B52" s="6"/>
      <c r="C52" s="6"/>
      <c r="D52" s="6"/>
      <c r="E52" s="3"/>
    </row>
    <row r="53" spans="2:5" ht="18">
      <c r="B53" s="6"/>
      <c r="C53" s="6"/>
      <c r="D53" s="6"/>
      <c r="E53" s="3"/>
    </row>
    <row r="54" spans="2:5" ht="18">
      <c r="B54" s="6"/>
      <c r="C54" s="6"/>
      <c r="D54" s="6"/>
      <c r="E54" s="3"/>
    </row>
    <row r="55" spans="2:5" ht="18">
      <c r="B55" s="6"/>
      <c r="C55" s="6"/>
      <c r="D55" s="6"/>
      <c r="E55" s="3"/>
    </row>
    <row r="56" spans="2:5" ht="18">
      <c r="B56" s="6"/>
      <c r="C56" s="6"/>
      <c r="D56" s="6"/>
      <c r="E56" s="3"/>
    </row>
    <row r="57" spans="2:5" ht="18">
      <c r="B57" s="6"/>
      <c r="C57" s="6"/>
      <c r="D57" s="6"/>
      <c r="E57" s="3"/>
    </row>
    <row r="58" spans="2:5" ht="18">
      <c r="B58" s="6"/>
      <c r="C58" s="6"/>
      <c r="D58" s="6"/>
      <c r="E58" s="3"/>
    </row>
    <row r="59" spans="2:5" ht="18">
      <c r="B59" s="6"/>
      <c r="C59" s="6"/>
      <c r="D59" s="6"/>
      <c r="E59" s="3"/>
    </row>
    <row r="60" spans="2:5" ht="18">
      <c r="B60" s="6"/>
      <c r="C60" s="6"/>
      <c r="D60" s="6"/>
      <c r="E60" s="3"/>
    </row>
    <row r="61" spans="2:5" ht="18">
      <c r="B61" s="6"/>
      <c r="C61" s="6"/>
      <c r="D61" s="6"/>
      <c r="E61" s="3"/>
    </row>
    <row r="62" spans="2:5" ht="18">
      <c r="B62" s="6"/>
      <c r="C62" s="6"/>
      <c r="D62" s="6"/>
      <c r="E62" s="3"/>
    </row>
    <row r="63" spans="2:5" ht="18">
      <c r="B63" s="6"/>
      <c r="C63" s="6"/>
      <c r="D63" s="6"/>
      <c r="E63" s="3"/>
    </row>
    <row r="64" spans="2:5" ht="18">
      <c r="B64" s="6"/>
      <c r="C64" s="6"/>
      <c r="D64" s="6"/>
      <c r="E64" s="3"/>
    </row>
    <row r="65" spans="2:5" ht="18">
      <c r="B65" s="6"/>
      <c r="C65" s="6"/>
      <c r="D65" s="6"/>
      <c r="E65" s="3"/>
    </row>
    <row r="66" spans="2:5" ht="18">
      <c r="B66" s="6"/>
      <c r="C66" s="6"/>
      <c r="D66" s="6"/>
      <c r="E66" s="3"/>
    </row>
    <row r="67" spans="2:5" ht="18">
      <c r="B67" s="6"/>
      <c r="C67" s="6"/>
      <c r="D67" s="6"/>
      <c r="E67" s="3"/>
    </row>
    <row r="68" spans="2:5" ht="18">
      <c r="B68" s="6"/>
      <c r="C68" s="6"/>
      <c r="D68" s="6"/>
      <c r="E68" s="3"/>
    </row>
    <row r="69" spans="2:5" ht="18">
      <c r="B69" s="6"/>
      <c r="C69" s="6"/>
      <c r="D69" s="6"/>
      <c r="E69" s="3"/>
    </row>
    <row r="70" spans="2:5" ht="18">
      <c r="B70" s="6"/>
      <c r="C70" s="6"/>
      <c r="D70" s="6"/>
      <c r="E70" s="3"/>
    </row>
    <row r="71" spans="2:5" ht="18">
      <c r="B71" s="6"/>
      <c r="C71" s="6"/>
      <c r="D71" s="6"/>
      <c r="E71" s="3"/>
    </row>
    <row r="72" spans="2:5" ht="18">
      <c r="B72" s="6"/>
      <c r="C72" s="6"/>
      <c r="D72" s="6"/>
      <c r="E72" s="3"/>
    </row>
    <row r="73" spans="2:5" ht="18">
      <c r="B73" s="6"/>
      <c r="C73" s="6"/>
      <c r="D73" s="6"/>
      <c r="E73" s="3"/>
    </row>
    <row r="74" spans="2:5" ht="18">
      <c r="B74" s="6"/>
      <c r="C74" s="6"/>
      <c r="D74" s="6"/>
      <c r="E74" s="3"/>
    </row>
    <row r="75" spans="2:5" ht="18">
      <c r="B75" s="6"/>
      <c r="C75" s="6"/>
      <c r="D75" s="6"/>
      <c r="E75" s="3"/>
    </row>
    <row r="76" spans="2:5" ht="18">
      <c r="B76" s="6"/>
      <c r="C76" s="6"/>
      <c r="D76" s="6"/>
      <c r="E76" s="3"/>
    </row>
    <row r="77" spans="2:5" ht="18">
      <c r="B77" s="6"/>
      <c r="C77" s="6"/>
      <c r="D77" s="6"/>
      <c r="E77" s="3"/>
    </row>
    <row r="78" spans="2:5" ht="18">
      <c r="B78" s="6"/>
      <c r="C78" s="6"/>
      <c r="D78" s="6"/>
      <c r="E78" s="3"/>
    </row>
    <row r="79" spans="2:5" ht="18">
      <c r="B79" s="6"/>
      <c r="C79" s="6"/>
      <c r="D79" s="6"/>
      <c r="E79" s="3"/>
    </row>
    <row r="80" spans="2:5" ht="18">
      <c r="B80" s="6"/>
      <c r="C80" s="6"/>
      <c r="D80" s="6"/>
      <c r="E80" s="3"/>
    </row>
    <row r="81" spans="2:5" ht="18">
      <c r="B81" s="6"/>
      <c r="C81" s="6"/>
      <c r="D81" s="6"/>
      <c r="E81" s="3"/>
    </row>
    <row r="82" spans="2:5" ht="18">
      <c r="B82" s="6"/>
      <c r="C82" s="6"/>
      <c r="D82" s="6"/>
      <c r="E82" s="3"/>
    </row>
    <row r="83" spans="2:5" ht="18">
      <c r="B83" s="6"/>
      <c r="C83" s="6"/>
      <c r="D83" s="6"/>
      <c r="E83" s="3"/>
    </row>
    <row r="84" spans="2:5" ht="18">
      <c r="B84" s="6"/>
      <c r="C84" s="6"/>
      <c r="D84" s="6"/>
      <c r="E84" s="3"/>
    </row>
    <row r="85" spans="2:5" ht="18">
      <c r="B85" s="6"/>
      <c r="C85" s="6"/>
      <c r="D85" s="6"/>
      <c r="E85" s="3"/>
    </row>
    <row r="86" spans="2:5" ht="18">
      <c r="B86" s="6"/>
      <c r="C86" s="6"/>
      <c r="D86" s="6"/>
      <c r="E86" s="3"/>
    </row>
    <row r="87" spans="2:5" ht="18">
      <c r="B87" s="6"/>
      <c r="C87" s="6"/>
      <c r="D87" s="6"/>
      <c r="E87" s="3"/>
    </row>
    <row r="88" spans="2:5" ht="18">
      <c r="B88" s="6"/>
      <c r="C88" s="6"/>
      <c r="D88" s="6"/>
      <c r="E88" s="3"/>
    </row>
    <row r="89" spans="2:5" ht="18">
      <c r="B89" s="6"/>
      <c r="C89" s="6"/>
      <c r="D89" s="6"/>
      <c r="E89" s="3"/>
    </row>
  </sheetData>
  <mergeCells count="5">
    <mergeCell ref="A28:E28"/>
    <mergeCell ref="A15:E15"/>
    <mergeCell ref="A16:E16"/>
    <mergeCell ref="A26:E26"/>
    <mergeCell ref="A8:A9"/>
  </mergeCells>
  <printOptions/>
  <pageMargins left="0.75" right="0.75" top="1" bottom="1" header="0.5" footer="0.5"/>
  <pageSetup horizontalDpi="300" verticalDpi="300" orientation="portrait" r:id="rId6"/>
  <drawing r:id="rId5"/>
  <legacyDrawing r:id="rId4"/>
  <oleObjects>
    <oleObject progId="Equation.3" shapeId="670421" r:id="rId2"/>
    <oleObject progId="Equation.3" shapeId="87807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9"/>
  <sheetViews>
    <sheetView workbookViewId="0" topLeftCell="A1">
      <selection activeCell="E5" sqref="E5"/>
    </sheetView>
  </sheetViews>
  <sheetFormatPr defaultColWidth="9.140625" defaultRowHeight="12.75"/>
  <cols>
    <col min="1" max="1" width="11.421875" style="0" customWidth="1"/>
    <col min="3" max="3" width="9.140625" style="29" customWidth="1"/>
    <col min="6" max="6" width="10.8515625" style="32" bestFit="1" customWidth="1"/>
  </cols>
  <sheetData>
    <row r="1" ht="15">
      <c r="F1" s="37" t="s">
        <v>16</v>
      </c>
    </row>
    <row r="2" ht="15">
      <c r="F2" s="38">
        <v>50</v>
      </c>
    </row>
    <row r="3" spans="3:6" ht="19.5">
      <c r="C3" s="11" t="s">
        <v>6</v>
      </c>
      <c r="D3" s="11" t="s">
        <v>7</v>
      </c>
      <c r="E3" s="11" t="s">
        <v>8</v>
      </c>
      <c r="F3" s="30" t="s">
        <v>11</v>
      </c>
    </row>
    <row r="4" spans="3:6" ht="15.75">
      <c r="C4" s="34">
        <v>100</v>
      </c>
      <c r="D4" s="33">
        <v>5000</v>
      </c>
      <c r="E4" s="35">
        <v>10000</v>
      </c>
      <c r="F4" s="31">
        <v>50</v>
      </c>
    </row>
    <row r="5" spans="1:6" ht="15">
      <c r="A5" t="s">
        <v>20</v>
      </c>
      <c r="B5" s="36">
        <v>100</v>
      </c>
      <c r="C5" s="18">
        <f>B5+C4</f>
        <v>200</v>
      </c>
      <c r="D5" s="18">
        <f>D4</f>
        <v>5000</v>
      </c>
      <c r="E5" s="18">
        <f>E4</f>
        <v>10000</v>
      </c>
      <c r="F5" s="31">
        <f>C5*D5/E5</f>
        <v>100</v>
      </c>
    </row>
    <row r="6" spans="3:6" ht="15">
      <c r="C6" s="18">
        <f aca="true" t="shared" si="0" ref="C6:C69">IF(F5&gt;$F$2,C5-1,"EQUIL")</f>
        <v>199</v>
      </c>
      <c r="D6" s="18">
        <f aca="true" t="shared" si="1" ref="D6:D11">IF(F5&gt;$F$2,D5-1,"")</f>
        <v>4999</v>
      </c>
      <c r="E6" s="18">
        <f aca="true" t="shared" si="2" ref="E6:E11">IF(F5&gt;$F$2,E5+1,"")</f>
        <v>10001</v>
      </c>
      <c r="F6" s="31">
        <f>IF(F5&gt;$F$2,C6*D6/E6,"")</f>
        <v>99.47015298470153</v>
      </c>
    </row>
    <row r="7" spans="3:6" ht="15">
      <c r="C7" s="18">
        <f t="shared" si="0"/>
        <v>198</v>
      </c>
      <c r="D7" s="18">
        <f t="shared" si="1"/>
        <v>4998</v>
      </c>
      <c r="E7" s="18">
        <f t="shared" si="2"/>
        <v>10002</v>
      </c>
      <c r="F7" s="31">
        <f aca="true" t="shared" si="3" ref="F7:F70">IF(F6&gt;$F$2,C7*D7/E7,"")</f>
        <v>98.94061187762448</v>
      </c>
    </row>
    <row r="8" spans="3:6" ht="15">
      <c r="C8" s="18">
        <f t="shared" si="0"/>
        <v>197</v>
      </c>
      <c r="D8" s="18">
        <f t="shared" si="1"/>
        <v>4997</v>
      </c>
      <c r="E8" s="18">
        <f t="shared" si="2"/>
        <v>10003</v>
      </c>
      <c r="F8" s="31">
        <f t="shared" si="3"/>
        <v>98.4113765870239</v>
      </c>
    </row>
    <row r="9" spans="3:6" ht="15">
      <c r="C9" s="18">
        <f t="shared" si="0"/>
        <v>196</v>
      </c>
      <c r="D9" s="18">
        <f t="shared" si="1"/>
        <v>4996</v>
      </c>
      <c r="E9" s="18">
        <f t="shared" si="2"/>
        <v>10004</v>
      </c>
      <c r="F9" s="31">
        <f t="shared" si="3"/>
        <v>97.88244702119152</v>
      </c>
    </row>
    <row r="10" spans="3:6" ht="15">
      <c r="C10" s="18">
        <f t="shared" si="0"/>
        <v>195</v>
      </c>
      <c r="D10" s="18">
        <f t="shared" si="1"/>
        <v>4995</v>
      </c>
      <c r="E10" s="18">
        <f t="shared" si="2"/>
        <v>10005</v>
      </c>
      <c r="F10" s="31">
        <f t="shared" si="3"/>
        <v>97.35382308845577</v>
      </c>
    </row>
    <row r="11" spans="3:6" ht="15">
      <c r="C11" s="18">
        <f t="shared" si="0"/>
        <v>194</v>
      </c>
      <c r="D11" s="18">
        <f t="shared" si="1"/>
        <v>4994</v>
      </c>
      <c r="E11" s="18">
        <f t="shared" si="2"/>
        <v>10006</v>
      </c>
      <c r="F11" s="31">
        <f t="shared" si="3"/>
        <v>96.82550469718169</v>
      </c>
    </row>
    <row r="12" spans="3:6" ht="15">
      <c r="C12" s="18">
        <f t="shared" si="0"/>
        <v>193</v>
      </c>
      <c r="D12" s="18">
        <f aca="true" t="shared" si="4" ref="D12:D34">IF(F11&gt;$F$2,D11-1,"")</f>
        <v>4993</v>
      </c>
      <c r="E12" s="18">
        <f aca="true" t="shared" si="5" ref="E12:E34">IF(F11&gt;$F$2,E11+1,"")</f>
        <v>10007</v>
      </c>
      <c r="F12" s="31">
        <f t="shared" si="3"/>
        <v>96.29749175577096</v>
      </c>
    </row>
    <row r="13" spans="3:6" ht="15">
      <c r="C13" s="18">
        <f t="shared" si="0"/>
        <v>192</v>
      </c>
      <c r="D13" s="18">
        <f t="shared" si="4"/>
        <v>4992</v>
      </c>
      <c r="E13" s="18">
        <f t="shared" si="5"/>
        <v>10008</v>
      </c>
      <c r="F13" s="31">
        <f t="shared" si="3"/>
        <v>95.76978417266187</v>
      </c>
    </row>
    <row r="14" spans="3:6" ht="15">
      <c r="C14" s="18">
        <f t="shared" si="0"/>
        <v>191</v>
      </c>
      <c r="D14" s="18">
        <f t="shared" si="4"/>
        <v>4991</v>
      </c>
      <c r="E14" s="18">
        <f t="shared" si="5"/>
        <v>10009</v>
      </c>
      <c r="F14" s="31">
        <f t="shared" si="3"/>
        <v>95.2423818563293</v>
      </c>
    </row>
    <row r="15" spans="3:6" ht="15">
      <c r="C15" s="18">
        <f t="shared" si="0"/>
        <v>190</v>
      </c>
      <c r="D15" s="18">
        <f t="shared" si="4"/>
        <v>4990</v>
      </c>
      <c r="E15" s="18">
        <f t="shared" si="5"/>
        <v>10010</v>
      </c>
      <c r="F15" s="31">
        <f t="shared" si="3"/>
        <v>94.71528471528471</v>
      </c>
    </row>
    <row r="16" spans="3:6" ht="15">
      <c r="C16" s="18">
        <f t="shared" si="0"/>
        <v>189</v>
      </c>
      <c r="D16" s="18">
        <f t="shared" si="4"/>
        <v>4989</v>
      </c>
      <c r="E16" s="18">
        <f t="shared" si="5"/>
        <v>10011</v>
      </c>
      <c r="F16" s="31">
        <f t="shared" si="3"/>
        <v>94.18849265807611</v>
      </c>
    </row>
    <row r="17" spans="3:6" ht="15">
      <c r="C17" s="18">
        <f t="shared" si="0"/>
        <v>188</v>
      </c>
      <c r="D17" s="18">
        <f t="shared" si="4"/>
        <v>4988</v>
      </c>
      <c r="E17" s="18">
        <f t="shared" si="5"/>
        <v>10012</v>
      </c>
      <c r="F17" s="31">
        <f t="shared" si="3"/>
        <v>93.66200559328806</v>
      </c>
    </row>
    <row r="18" spans="3:6" ht="15">
      <c r="C18" s="18">
        <f t="shared" si="0"/>
        <v>187</v>
      </c>
      <c r="D18" s="18">
        <f t="shared" si="4"/>
        <v>4987</v>
      </c>
      <c r="E18" s="18">
        <f t="shared" si="5"/>
        <v>10013</v>
      </c>
      <c r="F18" s="31">
        <f t="shared" si="3"/>
        <v>93.1358234295416</v>
      </c>
    </row>
    <row r="19" spans="3:6" ht="15">
      <c r="C19" s="18">
        <f t="shared" si="0"/>
        <v>186</v>
      </c>
      <c r="D19" s="18">
        <f t="shared" si="4"/>
        <v>4986</v>
      </c>
      <c r="E19" s="18">
        <f t="shared" si="5"/>
        <v>10014</v>
      </c>
      <c r="F19" s="31">
        <f t="shared" si="3"/>
        <v>92.6099460754943</v>
      </c>
    </row>
    <row r="20" spans="3:6" ht="15">
      <c r="C20" s="18">
        <f t="shared" si="0"/>
        <v>185</v>
      </c>
      <c r="D20" s="18">
        <f t="shared" si="4"/>
        <v>4985</v>
      </c>
      <c r="E20" s="18">
        <f t="shared" si="5"/>
        <v>10015</v>
      </c>
      <c r="F20" s="31">
        <f t="shared" si="3"/>
        <v>92.08437343984023</v>
      </c>
    </row>
    <row r="21" spans="3:6" ht="15">
      <c r="C21" s="18">
        <f t="shared" si="0"/>
        <v>184</v>
      </c>
      <c r="D21" s="18">
        <f t="shared" si="4"/>
        <v>4984</v>
      </c>
      <c r="E21" s="18">
        <f t="shared" si="5"/>
        <v>10016</v>
      </c>
      <c r="F21" s="31">
        <f t="shared" si="3"/>
        <v>91.5591054313099</v>
      </c>
    </row>
    <row r="22" spans="3:6" ht="15">
      <c r="C22" s="18">
        <f t="shared" si="0"/>
        <v>183</v>
      </c>
      <c r="D22" s="18">
        <f t="shared" si="4"/>
        <v>4983</v>
      </c>
      <c r="E22" s="18">
        <f t="shared" si="5"/>
        <v>10017</v>
      </c>
      <c r="F22" s="31">
        <f t="shared" si="3"/>
        <v>91.03414195867026</v>
      </c>
    </row>
    <row r="23" spans="3:6" ht="15">
      <c r="C23" s="18">
        <f t="shared" si="0"/>
        <v>182</v>
      </c>
      <c r="D23" s="18">
        <f t="shared" si="4"/>
        <v>4982</v>
      </c>
      <c r="E23" s="18">
        <f t="shared" si="5"/>
        <v>10018</v>
      </c>
      <c r="F23" s="31">
        <f t="shared" si="3"/>
        <v>90.5094829307247</v>
      </c>
    </row>
    <row r="24" spans="3:6" ht="15">
      <c r="C24" s="18">
        <f t="shared" si="0"/>
        <v>181</v>
      </c>
      <c r="D24" s="18">
        <f t="shared" si="4"/>
        <v>4981</v>
      </c>
      <c r="E24" s="18">
        <f t="shared" si="5"/>
        <v>10019</v>
      </c>
      <c r="F24" s="31">
        <f t="shared" si="3"/>
        <v>89.985128256313</v>
      </c>
    </row>
    <row r="25" spans="3:6" ht="15">
      <c r="C25" s="18">
        <f t="shared" si="0"/>
        <v>180</v>
      </c>
      <c r="D25" s="18">
        <f t="shared" si="4"/>
        <v>4980</v>
      </c>
      <c r="E25" s="18">
        <f t="shared" si="5"/>
        <v>10020</v>
      </c>
      <c r="F25" s="31">
        <f t="shared" si="3"/>
        <v>89.46107784431138</v>
      </c>
    </row>
    <row r="26" spans="3:6" ht="15">
      <c r="C26" s="18">
        <f t="shared" si="0"/>
        <v>179</v>
      </c>
      <c r="D26" s="18">
        <f t="shared" si="4"/>
        <v>4979</v>
      </c>
      <c r="E26" s="18">
        <f t="shared" si="5"/>
        <v>10021</v>
      </c>
      <c r="F26" s="31">
        <f t="shared" si="3"/>
        <v>88.93733160363237</v>
      </c>
    </row>
    <row r="27" spans="3:6" ht="15">
      <c r="C27" s="18">
        <f t="shared" si="0"/>
        <v>178</v>
      </c>
      <c r="D27" s="18">
        <f t="shared" si="4"/>
        <v>4978</v>
      </c>
      <c r="E27" s="18">
        <f t="shared" si="5"/>
        <v>10022</v>
      </c>
      <c r="F27" s="31">
        <f t="shared" si="3"/>
        <v>88.4138894432249</v>
      </c>
    </row>
    <row r="28" spans="3:6" ht="15">
      <c r="C28" s="18">
        <f t="shared" si="0"/>
        <v>177</v>
      </c>
      <c r="D28" s="18">
        <f t="shared" si="4"/>
        <v>4977</v>
      </c>
      <c r="E28" s="18">
        <f t="shared" si="5"/>
        <v>10023</v>
      </c>
      <c r="F28" s="31">
        <f t="shared" si="3"/>
        <v>87.89075127207423</v>
      </c>
    </row>
    <row r="29" spans="3:6" ht="15">
      <c r="C29" s="18">
        <f t="shared" si="0"/>
        <v>176</v>
      </c>
      <c r="D29" s="18">
        <f t="shared" si="4"/>
        <v>4976</v>
      </c>
      <c r="E29" s="18">
        <f t="shared" si="5"/>
        <v>10024</v>
      </c>
      <c r="F29" s="31">
        <f t="shared" si="3"/>
        <v>87.36791699920191</v>
      </c>
    </row>
    <row r="30" spans="3:6" ht="15">
      <c r="C30" s="18">
        <f t="shared" si="0"/>
        <v>175</v>
      </c>
      <c r="D30" s="18">
        <f t="shared" si="4"/>
        <v>4975</v>
      </c>
      <c r="E30" s="18">
        <f t="shared" si="5"/>
        <v>10025</v>
      </c>
      <c r="F30" s="31">
        <f t="shared" si="3"/>
        <v>86.84538653366583</v>
      </c>
    </row>
    <row r="31" spans="3:6" ht="15">
      <c r="C31" s="18">
        <f t="shared" si="0"/>
        <v>174</v>
      </c>
      <c r="D31" s="18">
        <f t="shared" si="4"/>
        <v>4974</v>
      </c>
      <c r="E31" s="18">
        <f t="shared" si="5"/>
        <v>10026</v>
      </c>
      <c r="F31" s="31">
        <f t="shared" si="3"/>
        <v>86.32315978456015</v>
      </c>
    </row>
    <row r="32" spans="3:6" ht="15">
      <c r="C32" s="18">
        <f t="shared" si="0"/>
        <v>173</v>
      </c>
      <c r="D32" s="18">
        <f t="shared" si="4"/>
        <v>4973</v>
      </c>
      <c r="E32" s="18">
        <f t="shared" si="5"/>
        <v>10027</v>
      </c>
      <c r="F32" s="31">
        <f t="shared" si="3"/>
        <v>85.80123666101525</v>
      </c>
    </row>
    <row r="33" spans="3:6" ht="15">
      <c r="C33" s="18">
        <f t="shared" si="0"/>
        <v>172</v>
      </c>
      <c r="D33" s="18">
        <f t="shared" si="4"/>
        <v>4972</v>
      </c>
      <c r="E33" s="18">
        <f t="shared" si="5"/>
        <v>10028</v>
      </c>
      <c r="F33" s="31">
        <f t="shared" si="3"/>
        <v>85.27961707219785</v>
      </c>
    </row>
    <row r="34" spans="3:6" ht="15">
      <c r="C34" s="18">
        <f t="shared" si="0"/>
        <v>171</v>
      </c>
      <c r="D34" s="18">
        <f t="shared" si="4"/>
        <v>4971</v>
      </c>
      <c r="E34" s="18">
        <f t="shared" si="5"/>
        <v>10029</v>
      </c>
      <c r="F34" s="31">
        <f t="shared" si="3"/>
        <v>84.7583009273108</v>
      </c>
    </row>
    <row r="35" spans="3:6" ht="15">
      <c r="C35" s="18">
        <f t="shared" si="0"/>
        <v>170</v>
      </c>
      <c r="D35" s="18">
        <f aca="true" t="shared" si="6" ref="D35:D98">IF(F34&gt;$F$2,D34-1,"")</f>
        <v>4970</v>
      </c>
      <c r="E35" s="18">
        <f aca="true" t="shared" si="7" ref="E35:E98">IF(F34&gt;$F$2,E34+1,"")</f>
        <v>10030</v>
      </c>
      <c r="F35" s="31">
        <f t="shared" si="3"/>
        <v>84.23728813559322</v>
      </c>
    </row>
    <row r="36" spans="3:6" ht="15">
      <c r="C36" s="18">
        <f t="shared" si="0"/>
        <v>169</v>
      </c>
      <c r="D36" s="18">
        <f t="shared" si="6"/>
        <v>4969</v>
      </c>
      <c r="E36" s="18">
        <f t="shared" si="7"/>
        <v>10031</v>
      </c>
      <c r="F36" s="31">
        <f t="shared" si="3"/>
        <v>83.71657860632041</v>
      </c>
    </row>
    <row r="37" spans="3:6" ht="15">
      <c r="C37" s="18">
        <f t="shared" si="0"/>
        <v>168</v>
      </c>
      <c r="D37" s="18">
        <f t="shared" si="6"/>
        <v>4968</v>
      </c>
      <c r="E37" s="18">
        <f t="shared" si="7"/>
        <v>10032</v>
      </c>
      <c r="F37" s="31">
        <f t="shared" si="3"/>
        <v>83.19617224880383</v>
      </c>
    </row>
    <row r="38" spans="3:6" ht="15">
      <c r="C38" s="18">
        <f t="shared" si="0"/>
        <v>167</v>
      </c>
      <c r="D38" s="18">
        <f t="shared" si="6"/>
        <v>4967</v>
      </c>
      <c r="E38" s="18">
        <f t="shared" si="7"/>
        <v>10033</v>
      </c>
      <c r="F38" s="31">
        <f t="shared" si="3"/>
        <v>82.6760689723911</v>
      </c>
    </row>
    <row r="39" spans="3:6" ht="15">
      <c r="C39" s="18">
        <f t="shared" si="0"/>
        <v>166</v>
      </c>
      <c r="D39" s="18">
        <f t="shared" si="6"/>
        <v>4966</v>
      </c>
      <c r="E39" s="18">
        <f t="shared" si="7"/>
        <v>10034</v>
      </c>
      <c r="F39" s="31">
        <f t="shared" si="3"/>
        <v>82.15626868646602</v>
      </c>
    </row>
    <row r="40" spans="3:6" ht="15">
      <c r="C40" s="18">
        <f t="shared" si="0"/>
        <v>165</v>
      </c>
      <c r="D40" s="18">
        <f t="shared" si="6"/>
        <v>4965</v>
      </c>
      <c r="E40" s="18">
        <f t="shared" si="7"/>
        <v>10035</v>
      </c>
      <c r="F40" s="31">
        <f t="shared" si="3"/>
        <v>81.63677130044843</v>
      </c>
    </row>
    <row r="41" spans="3:6" ht="15">
      <c r="C41" s="18">
        <f t="shared" si="0"/>
        <v>164</v>
      </c>
      <c r="D41" s="18">
        <f t="shared" si="6"/>
        <v>4964</v>
      </c>
      <c r="E41" s="18">
        <f t="shared" si="7"/>
        <v>10036</v>
      </c>
      <c r="F41" s="31">
        <f t="shared" si="3"/>
        <v>81.11757672379434</v>
      </c>
    </row>
    <row r="42" spans="3:6" ht="15">
      <c r="C42" s="18">
        <f t="shared" si="0"/>
        <v>163</v>
      </c>
      <c r="D42" s="18">
        <f t="shared" si="6"/>
        <v>4963</v>
      </c>
      <c r="E42" s="18">
        <f t="shared" si="7"/>
        <v>10037</v>
      </c>
      <c r="F42" s="31">
        <f t="shared" si="3"/>
        <v>80.59868486599582</v>
      </c>
    </row>
    <row r="43" spans="3:6" ht="15">
      <c r="C43" s="18">
        <f t="shared" si="0"/>
        <v>162</v>
      </c>
      <c r="D43" s="18">
        <f t="shared" si="6"/>
        <v>4962</v>
      </c>
      <c r="E43" s="18">
        <f t="shared" si="7"/>
        <v>10038</v>
      </c>
      <c r="F43" s="31">
        <f t="shared" si="3"/>
        <v>80.08009563658099</v>
      </c>
    </row>
    <row r="44" spans="3:6" ht="15">
      <c r="C44" s="18">
        <f t="shared" si="0"/>
        <v>161</v>
      </c>
      <c r="D44" s="18">
        <f t="shared" si="6"/>
        <v>4961</v>
      </c>
      <c r="E44" s="18">
        <f t="shared" si="7"/>
        <v>10039</v>
      </c>
      <c r="F44" s="31">
        <f t="shared" si="3"/>
        <v>79.56180894511405</v>
      </c>
    </row>
    <row r="45" spans="3:6" ht="15">
      <c r="C45" s="18">
        <f t="shared" si="0"/>
        <v>160</v>
      </c>
      <c r="D45" s="18">
        <f t="shared" si="6"/>
        <v>4960</v>
      </c>
      <c r="E45" s="18">
        <f t="shared" si="7"/>
        <v>10040</v>
      </c>
      <c r="F45" s="31">
        <f t="shared" si="3"/>
        <v>79.04382470119522</v>
      </c>
    </row>
    <row r="46" spans="3:6" ht="15">
      <c r="C46" s="18">
        <f t="shared" si="0"/>
        <v>159</v>
      </c>
      <c r="D46" s="18">
        <f t="shared" si="6"/>
        <v>4959</v>
      </c>
      <c r="E46" s="18">
        <f t="shared" si="7"/>
        <v>10041</v>
      </c>
      <c r="F46" s="31">
        <f t="shared" si="3"/>
        <v>78.52614281446071</v>
      </c>
    </row>
    <row r="47" spans="3:6" ht="15">
      <c r="C47" s="18">
        <f t="shared" si="0"/>
        <v>158</v>
      </c>
      <c r="D47" s="18">
        <f t="shared" si="6"/>
        <v>4958</v>
      </c>
      <c r="E47" s="18">
        <f t="shared" si="7"/>
        <v>10042</v>
      </c>
      <c r="F47" s="31">
        <f t="shared" si="3"/>
        <v>78.00876319458276</v>
      </c>
    </row>
    <row r="48" spans="3:6" ht="15">
      <c r="C48" s="18">
        <f t="shared" si="0"/>
        <v>157</v>
      </c>
      <c r="D48" s="18">
        <f t="shared" si="6"/>
        <v>4957</v>
      </c>
      <c r="E48" s="18">
        <f t="shared" si="7"/>
        <v>10043</v>
      </c>
      <c r="F48" s="31">
        <f t="shared" si="3"/>
        <v>77.49168575126954</v>
      </c>
    </row>
    <row r="49" spans="3:6" ht="15">
      <c r="C49" s="18">
        <f t="shared" si="0"/>
        <v>156</v>
      </c>
      <c r="D49" s="18">
        <f t="shared" si="6"/>
        <v>4956</v>
      </c>
      <c r="E49" s="18">
        <f t="shared" si="7"/>
        <v>10044</v>
      </c>
      <c r="F49" s="31">
        <f t="shared" si="3"/>
        <v>76.97491039426524</v>
      </c>
    </row>
    <row r="50" spans="3:6" ht="15">
      <c r="C50" s="18">
        <f t="shared" si="0"/>
        <v>155</v>
      </c>
      <c r="D50" s="18">
        <f t="shared" si="6"/>
        <v>4955</v>
      </c>
      <c r="E50" s="18">
        <f t="shared" si="7"/>
        <v>10045</v>
      </c>
      <c r="F50" s="31">
        <f t="shared" si="3"/>
        <v>76.45843703334992</v>
      </c>
    </row>
    <row r="51" spans="3:6" ht="15">
      <c r="C51" s="18">
        <f t="shared" si="0"/>
        <v>154</v>
      </c>
      <c r="D51" s="18">
        <f t="shared" si="6"/>
        <v>4954</v>
      </c>
      <c r="E51" s="18">
        <f t="shared" si="7"/>
        <v>10046</v>
      </c>
      <c r="F51" s="31">
        <f t="shared" si="3"/>
        <v>75.94226557833964</v>
      </c>
    </row>
    <row r="52" spans="3:6" ht="15">
      <c r="C52" s="18">
        <f t="shared" si="0"/>
        <v>153</v>
      </c>
      <c r="D52" s="18">
        <f t="shared" si="6"/>
        <v>4953</v>
      </c>
      <c r="E52" s="18">
        <f t="shared" si="7"/>
        <v>10047</v>
      </c>
      <c r="F52" s="31">
        <f t="shared" si="3"/>
        <v>75.42639593908629</v>
      </c>
    </row>
    <row r="53" spans="3:6" ht="15">
      <c r="C53" s="18">
        <f t="shared" si="0"/>
        <v>152</v>
      </c>
      <c r="D53" s="18">
        <f t="shared" si="6"/>
        <v>4952</v>
      </c>
      <c r="E53" s="18">
        <f t="shared" si="7"/>
        <v>10048</v>
      </c>
      <c r="F53" s="31">
        <f t="shared" si="3"/>
        <v>74.91082802547771</v>
      </c>
    </row>
    <row r="54" spans="3:6" ht="15">
      <c r="C54" s="18">
        <f t="shared" si="0"/>
        <v>151</v>
      </c>
      <c r="D54" s="18">
        <f t="shared" si="6"/>
        <v>4951</v>
      </c>
      <c r="E54" s="18">
        <f t="shared" si="7"/>
        <v>10049</v>
      </c>
      <c r="F54" s="31">
        <f t="shared" si="3"/>
        <v>74.39556174743755</v>
      </c>
    </row>
    <row r="55" spans="3:6" ht="15">
      <c r="C55" s="18">
        <f t="shared" si="0"/>
        <v>150</v>
      </c>
      <c r="D55" s="18">
        <f t="shared" si="6"/>
        <v>4950</v>
      </c>
      <c r="E55" s="18">
        <f t="shared" si="7"/>
        <v>10050</v>
      </c>
      <c r="F55" s="31">
        <f t="shared" si="3"/>
        <v>73.88059701492537</v>
      </c>
    </row>
    <row r="56" spans="3:6" ht="15">
      <c r="C56" s="18">
        <f t="shared" si="0"/>
        <v>149</v>
      </c>
      <c r="D56" s="18">
        <f t="shared" si="6"/>
        <v>4949</v>
      </c>
      <c r="E56" s="18">
        <f t="shared" si="7"/>
        <v>10051</v>
      </c>
      <c r="F56" s="31">
        <f t="shared" si="3"/>
        <v>73.36593373793653</v>
      </c>
    </row>
    <row r="57" spans="3:6" ht="15">
      <c r="C57" s="18">
        <f t="shared" si="0"/>
        <v>148</v>
      </c>
      <c r="D57" s="18">
        <f t="shared" si="6"/>
        <v>4948</v>
      </c>
      <c r="E57" s="18">
        <f t="shared" si="7"/>
        <v>10052</v>
      </c>
      <c r="F57" s="31">
        <f t="shared" si="3"/>
        <v>72.8515718265022</v>
      </c>
    </row>
    <row r="58" spans="3:6" ht="15">
      <c r="C58" s="18">
        <f t="shared" si="0"/>
        <v>147</v>
      </c>
      <c r="D58" s="18">
        <f t="shared" si="6"/>
        <v>4947</v>
      </c>
      <c r="E58" s="18">
        <f t="shared" si="7"/>
        <v>10053</v>
      </c>
      <c r="F58" s="31">
        <f t="shared" si="3"/>
        <v>72.33751119068934</v>
      </c>
    </row>
    <row r="59" spans="3:6" ht="15">
      <c r="C59" s="18">
        <f t="shared" si="0"/>
        <v>146</v>
      </c>
      <c r="D59" s="18">
        <f t="shared" si="6"/>
        <v>4946</v>
      </c>
      <c r="E59" s="18">
        <f t="shared" si="7"/>
        <v>10054</v>
      </c>
      <c r="F59" s="31">
        <f t="shared" si="3"/>
        <v>71.82375174060076</v>
      </c>
    </row>
    <row r="60" spans="3:6" ht="15">
      <c r="C60" s="18">
        <f t="shared" si="0"/>
        <v>145</v>
      </c>
      <c r="D60" s="18">
        <f t="shared" si="6"/>
        <v>4945</v>
      </c>
      <c r="E60" s="18">
        <f t="shared" si="7"/>
        <v>10055</v>
      </c>
      <c r="F60" s="31">
        <f t="shared" si="3"/>
        <v>71.31029338637494</v>
      </c>
    </row>
    <row r="61" spans="3:6" ht="15">
      <c r="C61" s="18">
        <f t="shared" si="0"/>
        <v>144</v>
      </c>
      <c r="D61" s="18">
        <f t="shared" si="6"/>
        <v>4944</v>
      </c>
      <c r="E61" s="18">
        <f t="shared" si="7"/>
        <v>10056</v>
      </c>
      <c r="F61" s="31">
        <f t="shared" si="3"/>
        <v>70.79713603818615</v>
      </c>
    </row>
    <row r="62" spans="3:6" ht="15">
      <c r="C62" s="18">
        <f t="shared" si="0"/>
        <v>143</v>
      </c>
      <c r="D62" s="18">
        <f t="shared" si="6"/>
        <v>4943</v>
      </c>
      <c r="E62" s="18">
        <f t="shared" si="7"/>
        <v>10057</v>
      </c>
      <c r="F62" s="31">
        <f t="shared" si="3"/>
        <v>70.28427960624441</v>
      </c>
    </row>
    <row r="63" spans="3:6" ht="15">
      <c r="C63" s="18">
        <f t="shared" si="0"/>
        <v>142</v>
      </c>
      <c r="D63" s="18">
        <f t="shared" si="6"/>
        <v>4942</v>
      </c>
      <c r="E63" s="18">
        <f t="shared" si="7"/>
        <v>10058</v>
      </c>
      <c r="F63" s="31">
        <f t="shared" si="3"/>
        <v>69.77172400079539</v>
      </c>
    </row>
    <row r="64" spans="3:6" ht="15">
      <c r="C64" s="18">
        <f t="shared" si="0"/>
        <v>141</v>
      </c>
      <c r="D64" s="18">
        <f t="shared" si="6"/>
        <v>4941</v>
      </c>
      <c r="E64" s="18">
        <f t="shared" si="7"/>
        <v>10059</v>
      </c>
      <c r="F64" s="31">
        <f t="shared" si="3"/>
        <v>69.25946913212049</v>
      </c>
    </row>
    <row r="65" spans="3:6" ht="15">
      <c r="C65" s="18">
        <f t="shared" si="0"/>
        <v>140</v>
      </c>
      <c r="D65" s="18">
        <f t="shared" si="6"/>
        <v>4940</v>
      </c>
      <c r="E65" s="18">
        <f t="shared" si="7"/>
        <v>10060</v>
      </c>
      <c r="F65" s="31">
        <f t="shared" si="3"/>
        <v>68.74751491053678</v>
      </c>
    </row>
    <row r="66" spans="3:6" ht="15">
      <c r="C66" s="18">
        <f t="shared" si="0"/>
        <v>139</v>
      </c>
      <c r="D66" s="18">
        <f t="shared" si="6"/>
        <v>4939</v>
      </c>
      <c r="E66" s="18">
        <f t="shared" si="7"/>
        <v>10061</v>
      </c>
      <c r="F66" s="31">
        <f t="shared" si="3"/>
        <v>68.23586124639698</v>
      </c>
    </row>
    <row r="67" spans="3:6" ht="15">
      <c r="C67" s="18">
        <f t="shared" si="0"/>
        <v>138</v>
      </c>
      <c r="D67" s="18">
        <f t="shared" si="6"/>
        <v>4938</v>
      </c>
      <c r="E67" s="18">
        <f t="shared" si="7"/>
        <v>10062</v>
      </c>
      <c r="F67" s="31">
        <f t="shared" si="3"/>
        <v>67.72450805008944</v>
      </c>
    </row>
    <row r="68" spans="3:6" ht="15">
      <c r="C68" s="18">
        <f t="shared" si="0"/>
        <v>137</v>
      </c>
      <c r="D68" s="18">
        <f t="shared" si="6"/>
        <v>4937</v>
      </c>
      <c r="E68" s="18">
        <f t="shared" si="7"/>
        <v>10063</v>
      </c>
      <c r="F68" s="31">
        <f t="shared" si="3"/>
        <v>67.21345523203816</v>
      </c>
    </row>
    <row r="69" spans="3:6" ht="15">
      <c r="C69" s="18">
        <f t="shared" si="0"/>
        <v>136</v>
      </c>
      <c r="D69" s="18">
        <f t="shared" si="6"/>
        <v>4936</v>
      </c>
      <c r="E69" s="18">
        <f t="shared" si="7"/>
        <v>10064</v>
      </c>
      <c r="F69" s="31">
        <f t="shared" si="3"/>
        <v>66.70270270270271</v>
      </c>
    </row>
    <row r="70" spans="3:6" ht="15">
      <c r="C70" s="18">
        <f aca="true" t="shared" si="8" ref="C70:C103">IF(F69&gt;$F$2,C69-1,"EQUIL")</f>
        <v>135</v>
      </c>
      <c r="D70" s="18">
        <f t="shared" si="6"/>
        <v>4935</v>
      </c>
      <c r="E70" s="18">
        <f t="shared" si="7"/>
        <v>10065</v>
      </c>
      <c r="F70" s="31">
        <f t="shared" si="3"/>
        <v>66.19225037257824</v>
      </c>
    </row>
    <row r="71" spans="3:6" ht="15">
      <c r="C71" s="18">
        <f t="shared" si="8"/>
        <v>134</v>
      </c>
      <c r="D71" s="18">
        <f t="shared" si="6"/>
        <v>4934</v>
      </c>
      <c r="E71" s="18">
        <f t="shared" si="7"/>
        <v>10066</v>
      </c>
      <c r="F71" s="31">
        <f aca="true" t="shared" si="9" ref="F71:F133">IF(F70&gt;$F$2,C71*D71/E71,"")</f>
        <v>65.68209815219551</v>
      </c>
    </row>
    <row r="72" spans="3:6" ht="15">
      <c r="C72" s="18">
        <f t="shared" si="8"/>
        <v>133</v>
      </c>
      <c r="D72" s="18">
        <f t="shared" si="6"/>
        <v>4933</v>
      </c>
      <c r="E72" s="18">
        <f t="shared" si="7"/>
        <v>10067</v>
      </c>
      <c r="F72" s="31">
        <f t="shared" si="9"/>
        <v>65.17224595212079</v>
      </c>
    </row>
    <row r="73" spans="3:6" ht="15">
      <c r="C73" s="18">
        <f t="shared" si="8"/>
        <v>132</v>
      </c>
      <c r="D73" s="18">
        <f t="shared" si="6"/>
        <v>4932</v>
      </c>
      <c r="E73" s="18">
        <f t="shared" si="7"/>
        <v>10068</v>
      </c>
      <c r="F73" s="31">
        <f t="shared" si="9"/>
        <v>64.6626936829559</v>
      </c>
    </row>
    <row r="74" spans="3:6" ht="15">
      <c r="C74" s="18">
        <f t="shared" si="8"/>
        <v>131</v>
      </c>
      <c r="D74" s="18">
        <f t="shared" si="6"/>
        <v>4931</v>
      </c>
      <c r="E74" s="18">
        <f t="shared" si="7"/>
        <v>10069</v>
      </c>
      <c r="F74" s="31">
        <f t="shared" si="9"/>
        <v>64.15344125533817</v>
      </c>
    </row>
    <row r="75" spans="3:6" ht="15">
      <c r="C75" s="18">
        <f t="shared" si="8"/>
        <v>130</v>
      </c>
      <c r="D75" s="18">
        <f t="shared" si="6"/>
        <v>4930</v>
      </c>
      <c r="E75" s="18">
        <f t="shared" si="7"/>
        <v>10070</v>
      </c>
      <c r="F75" s="31">
        <f t="shared" si="9"/>
        <v>63.644488579940415</v>
      </c>
    </row>
    <row r="76" spans="3:6" ht="15">
      <c r="C76" s="18">
        <f t="shared" si="8"/>
        <v>129</v>
      </c>
      <c r="D76" s="18">
        <f t="shared" si="6"/>
        <v>4929</v>
      </c>
      <c r="E76" s="18">
        <f t="shared" si="7"/>
        <v>10071</v>
      </c>
      <c r="F76" s="31">
        <f t="shared" si="9"/>
        <v>63.135835567470956</v>
      </c>
    </row>
    <row r="77" spans="3:6" ht="15">
      <c r="C77" s="18">
        <f t="shared" si="8"/>
        <v>128</v>
      </c>
      <c r="D77" s="18">
        <f t="shared" si="6"/>
        <v>4928</v>
      </c>
      <c r="E77" s="18">
        <f t="shared" si="7"/>
        <v>10072</v>
      </c>
      <c r="F77" s="31">
        <f t="shared" si="9"/>
        <v>62.62748212867355</v>
      </c>
    </row>
    <row r="78" spans="3:6" ht="15">
      <c r="C78" s="18">
        <f t="shared" si="8"/>
        <v>127</v>
      </c>
      <c r="D78" s="18">
        <f t="shared" si="6"/>
        <v>4927</v>
      </c>
      <c r="E78" s="18">
        <f t="shared" si="7"/>
        <v>10073</v>
      </c>
      <c r="F78" s="31">
        <f t="shared" si="9"/>
        <v>62.11942817432741</v>
      </c>
    </row>
    <row r="79" spans="3:6" ht="15">
      <c r="C79" s="18">
        <f t="shared" si="8"/>
        <v>126</v>
      </c>
      <c r="D79" s="18">
        <f t="shared" si="6"/>
        <v>4926</v>
      </c>
      <c r="E79" s="18">
        <f t="shared" si="7"/>
        <v>10074</v>
      </c>
      <c r="F79" s="31">
        <f t="shared" si="9"/>
        <v>61.61167361524717</v>
      </c>
    </row>
    <row r="80" spans="3:6" ht="15">
      <c r="C80" s="18">
        <f t="shared" si="8"/>
        <v>125</v>
      </c>
      <c r="D80" s="18">
        <f t="shared" si="6"/>
        <v>4925</v>
      </c>
      <c r="E80" s="18">
        <f t="shared" si="7"/>
        <v>10075</v>
      </c>
      <c r="F80" s="31">
        <f t="shared" si="9"/>
        <v>61.10421836228288</v>
      </c>
    </row>
    <row r="81" spans="3:6" ht="15">
      <c r="C81" s="18">
        <f t="shared" si="8"/>
        <v>124</v>
      </c>
      <c r="D81" s="18">
        <f t="shared" si="6"/>
        <v>4924</v>
      </c>
      <c r="E81" s="18">
        <f t="shared" si="7"/>
        <v>10076</v>
      </c>
      <c r="F81" s="31">
        <f t="shared" si="9"/>
        <v>60.59706232631997</v>
      </c>
    </row>
    <row r="82" spans="3:6" ht="15">
      <c r="C82" s="18">
        <f t="shared" si="8"/>
        <v>123</v>
      </c>
      <c r="D82" s="18">
        <f t="shared" si="6"/>
        <v>4923</v>
      </c>
      <c r="E82" s="18">
        <f t="shared" si="7"/>
        <v>10077</v>
      </c>
      <c r="F82" s="31">
        <f t="shared" si="9"/>
        <v>60.09020541827925</v>
      </c>
    </row>
    <row r="83" spans="3:6" ht="15">
      <c r="C83" s="18">
        <f t="shared" si="8"/>
        <v>122</v>
      </c>
      <c r="D83" s="18">
        <f t="shared" si="6"/>
        <v>4922</v>
      </c>
      <c r="E83" s="18">
        <f t="shared" si="7"/>
        <v>10078</v>
      </c>
      <c r="F83" s="31">
        <f t="shared" si="9"/>
        <v>59.58364754911689</v>
      </c>
    </row>
    <row r="84" spans="3:6" ht="15">
      <c r="C84" s="18">
        <f t="shared" si="8"/>
        <v>121</v>
      </c>
      <c r="D84" s="18">
        <f t="shared" si="6"/>
        <v>4921</v>
      </c>
      <c r="E84" s="18">
        <f t="shared" si="7"/>
        <v>10079</v>
      </c>
      <c r="F84" s="31">
        <f t="shared" si="9"/>
        <v>59.07738862982439</v>
      </c>
    </row>
    <row r="85" spans="3:6" ht="15">
      <c r="C85" s="18">
        <f t="shared" si="8"/>
        <v>120</v>
      </c>
      <c r="D85" s="18">
        <f t="shared" si="6"/>
        <v>4920</v>
      </c>
      <c r="E85" s="18">
        <f t="shared" si="7"/>
        <v>10080</v>
      </c>
      <c r="F85" s="31">
        <f t="shared" si="9"/>
        <v>58.57142857142857</v>
      </c>
    </row>
    <row r="86" spans="3:6" ht="15">
      <c r="C86" s="18">
        <f t="shared" si="8"/>
        <v>119</v>
      </c>
      <c r="D86" s="18">
        <f t="shared" si="6"/>
        <v>4919</v>
      </c>
      <c r="E86" s="18">
        <f t="shared" si="7"/>
        <v>10081</v>
      </c>
      <c r="F86" s="31">
        <f t="shared" si="9"/>
        <v>58.065767284991566</v>
      </c>
    </row>
    <row r="87" spans="3:6" ht="15">
      <c r="C87" s="18">
        <f t="shared" si="8"/>
        <v>118</v>
      </c>
      <c r="D87" s="18">
        <f t="shared" si="6"/>
        <v>4918</v>
      </c>
      <c r="E87" s="18">
        <f t="shared" si="7"/>
        <v>10082</v>
      </c>
      <c r="F87" s="31">
        <f t="shared" si="9"/>
        <v>57.56040468161079</v>
      </c>
    </row>
    <row r="88" spans="3:6" ht="15">
      <c r="C88" s="18">
        <f t="shared" si="8"/>
        <v>117</v>
      </c>
      <c r="D88" s="18">
        <f t="shared" si="6"/>
        <v>4917</v>
      </c>
      <c r="E88" s="18">
        <f t="shared" si="7"/>
        <v>10083</v>
      </c>
      <c r="F88" s="31">
        <f t="shared" si="9"/>
        <v>57.05534067241892</v>
      </c>
    </row>
    <row r="89" spans="3:6" ht="15">
      <c r="C89" s="18">
        <f t="shared" si="8"/>
        <v>116</v>
      </c>
      <c r="D89" s="18">
        <f t="shared" si="6"/>
        <v>4916</v>
      </c>
      <c r="E89" s="18">
        <f t="shared" si="7"/>
        <v>10084</v>
      </c>
      <c r="F89" s="31">
        <f t="shared" si="9"/>
        <v>56.5505751685839</v>
      </c>
    </row>
    <row r="90" spans="3:6" ht="15">
      <c r="C90" s="18">
        <f t="shared" si="8"/>
        <v>115</v>
      </c>
      <c r="D90" s="18">
        <f t="shared" si="6"/>
        <v>4915</v>
      </c>
      <c r="E90" s="18">
        <f t="shared" si="7"/>
        <v>10085</v>
      </c>
      <c r="F90" s="31">
        <f t="shared" si="9"/>
        <v>56.04610808130887</v>
      </c>
    </row>
    <row r="91" spans="3:6" ht="15">
      <c r="C91" s="18">
        <f t="shared" si="8"/>
        <v>114</v>
      </c>
      <c r="D91" s="18">
        <f t="shared" si="6"/>
        <v>4914</v>
      </c>
      <c r="E91" s="18">
        <f t="shared" si="7"/>
        <v>10086</v>
      </c>
      <c r="F91" s="31">
        <f t="shared" si="9"/>
        <v>55.541939321832245</v>
      </c>
    </row>
    <row r="92" spans="3:6" ht="15">
      <c r="C92" s="18">
        <f t="shared" si="8"/>
        <v>113</v>
      </c>
      <c r="D92" s="18">
        <f t="shared" si="6"/>
        <v>4913</v>
      </c>
      <c r="E92" s="18">
        <f t="shared" si="7"/>
        <v>10087</v>
      </c>
      <c r="F92" s="31">
        <f t="shared" si="9"/>
        <v>55.03806880142758</v>
      </c>
    </row>
    <row r="93" spans="3:6" ht="15">
      <c r="C93" s="18">
        <f t="shared" si="8"/>
        <v>112</v>
      </c>
      <c r="D93" s="18">
        <f t="shared" si="6"/>
        <v>4912</v>
      </c>
      <c r="E93" s="18">
        <f t="shared" si="7"/>
        <v>10088</v>
      </c>
      <c r="F93" s="31">
        <f t="shared" si="9"/>
        <v>54.534496431403646</v>
      </c>
    </row>
    <row r="94" spans="3:6" ht="15">
      <c r="C94" s="18">
        <f t="shared" si="8"/>
        <v>111</v>
      </c>
      <c r="D94" s="18">
        <f t="shared" si="6"/>
        <v>4911</v>
      </c>
      <c r="E94" s="18">
        <f t="shared" si="7"/>
        <v>10089</v>
      </c>
      <c r="F94" s="31">
        <f t="shared" si="9"/>
        <v>54.03122212310437</v>
      </c>
    </row>
    <row r="95" spans="3:6" ht="15">
      <c r="C95" s="18">
        <f t="shared" si="8"/>
        <v>110</v>
      </c>
      <c r="D95" s="18">
        <f t="shared" si="6"/>
        <v>4910</v>
      </c>
      <c r="E95" s="18">
        <f t="shared" si="7"/>
        <v>10090</v>
      </c>
      <c r="F95" s="31">
        <f t="shared" si="9"/>
        <v>53.52824578790882</v>
      </c>
    </row>
    <row r="96" spans="3:6" ht="15">
      <c r="C96" s="18">
        <f t="shared" si="8"/>
        <v>109</v>
      </c>
      <c r="D96" s="18">
        <f t="shared" si="6"/>
        <v>4909</v>
      </c>
      <c r="E96" s="18">
        <f t="shared" si="7"/>
        <v>10091</v>
      </c>
      <c r="F96" s="31">
        <f t="shared" si="9"/>
        <v>53.025567337231195</v>
      </c>
    </row>
    <row r="97" spans="3:6" ht="15">
      <c r="C97" s="18">
        <f t="shared" si="8"/>
        <v>108</v>
      </c>
      <c r="D97" s="18">
        <f t="shared" si="6"/>
        <v>4908</v>
      </c>
      <c r="E97" s="18">
        <f t="shared" si="7"/>
        <v>10092</v>
      </c>
      <c r="F97" s="31">
        <f t="shared" si="9"/>
        <v>52.52318668252081</v>
      </c>
    </row>
    <row r="98" spans="3:6" ht="15">
      <c r="C98" s="18">
        <f t="shared" si="8"/>
        <v>107</v>
      </c>
      <c r="D98" s="18">
        <f t="shared" si="6"/>
        <v>4907</v>
      </c>
      <c r="E98" s="18">
        <f t="shared" si="7"/>
        <v>10093</v>
      </c>
      <c r="F98" s="31">
        <f t="shared" si="9"/>
        <v>52.02110373526206</v>
      </c>
    </row>
    <row r="99" spans="3:6" ht="15">
      <c r="C99" s="18">
        <f t="shared" si="8"/>
        <v>106</v>
      </c>
      <c r="D99" s="18">
        <f>IF(F98&gt;$F$2,D98-1,"")</f>
        <v>4906</v>
      </c>
      <c r="E99" s="18">
        <f>IF(F98&gt;$F$2,E98+1,"")</f>
        <v>10094</v>
      </c>
      <c r="F99" s="31">
        <f t="shared" si="9"/>
        <v>51.51931840697444</v>
      </c>
    </row>
    <row r="100" spans="3:6" ht="15">
      <c r="C100" s="18">
        <f t="shared" si="8"/>
        <v>105</v>
      </c>
      <c r="D100" s="18">
        <f>IF(F99&gt;$F$2,D99-1,"")</f>
        <v>4905</v>
      </c>
      <c r="E100" s="18">
        <f>IF(F99&gt;$F$2,E99+1,"")</f>
        <v>10095</v>
      </c>
      <c r="F100" s="31">
        <f t="shared" si="9"/>
        <v>51.01783060921248</v>
      </c>
    </row>
    <row r="101" spans="3:6" ht="15">
      <c r="C101" s="18">
        <f t="shared" si="8"/>
        <v>104</v>
      </c>
      <c r="D101" s="18">
        <f>IF(F100&gt;$F$2,D100-1,"")</f>
        <v>4904</v>
      </c>
      <c r="E101" s="18">
        <f>IF(F100&gt;$F$2,E100+1,"")</f>
        <v>10096</v>
      </c>
      <c r="F101" s="31">
        <f t="shared" si="9"/>
        <v>50.51664025356577</v>
      </c>
    </row>
    <row r="102" spans="3:6" ht="15">
      <c r="C102" s="18">
        <f t="shared" si="8"/>
        <v>103</v>
      </c>
      <c r="D102" s="18">
        <f>IF(F101&gt;$F$2,D101-1,"")</f>
        <v>4903</v>
      </c>
      <c r="E102" s="18">
        <f>IF(F101&gt;$F$2,E101+1,"")</f>
        <v>10097</v>
      </c>
      <c r="F102" s="31">
        <f t="shared" si="9"/>
        <v>50.01574725165891</v>
      </c>
    </row>
    <row r="103" spans="3:6" ht="15">
      <c r="C103" s="18">
        <f t="shared" si="8"/>
        <v>102</v>
      </c>
      <c r="D103" s="18">
        <f>IF(F102&gt;$F$2,D102-1,"")</f>
        <v>4902</v>
      </c>
      <c r="E103" s="18">
        <f>IF(F102&gt;$F$2,E102+1,"")</f>
        <v>10098</v>
      </c>
      <c r="F103" s="31">
        <f t="shared" si="9"/>
        <v>49.515151515151516</v>
      </c>
    </row>
    <row r="104" spans="3:6" ht="15">
      <c r="C104" s="18" t="str">
        <f>IF(F103&gt;$F$2,C103-1,"EQUIL")</f>
        <v>EQUIL</v>
      </c>
      <c r="D104" s="18">
        <f>IF(F103&gt;$F$2,D103-1,"")</f>
      </c>
      <c r="E104" s="18">
        <f>IF(F103&gt;$F$2,E103+1,"")</f>
      </c>
      <c r="F104" s="31">
        <f t="shared" si="9"/>
      </c>
    </row>
    <row r="105" spans="3:6" ht="15">
      <c r="C105" s="18" t="e">
        <f aca="true" t="shared" si="10" ref="C105:C149">IF(F104&gt;$F$2,C104-1,"EQUIL")</f>
        <v>#VALUE!</v>
      </c>
      <c r="D105" s="18" t="e">
        <f>IF(F104&gt;$F$2,D104-1,"")</f>
        <v>#VALUE!</v>
      </c>
      <c r="E105" s="18" t="e">
        <f>IF(F104&gt;$F$2,E104+1,"")</f>
        <v>#VALUE!</v>
      </c>
      <c r="F105" s="31" t="e">
        <f t="shared" si="9"/>
        <v>#VALUE!</v>
      </c>
    </row>
    <row r="106" spans="3:6" ht="15">
      <c r="C106" s="18" t="e">
        <f t="shared" si="10"/>
        <v>#VALUE!</v>
      </c>
      <c r="D106" s="18" t="e">
        <f>IF(F105&gt;$F$2,D105-1,"")</f>
        <v>#VALUE!</v>
      </c>
      <c r="E106" s="18" t="e">
        <f>IF(F105&gt;$F$2,E105+1,"")</f>
        <v>#VALUE!</v>
      </c>
      <c r="F106" s="31" t="e">
        <f t="shared" si="9"/>
        <v>#VALUE!</v>
      </c>
    </row>
    <row r="107" spans="3:6" ht="15">
      <c r="C107" s="18" t="e">
        <f t="shared" si="10"/>
        <v>#VALUE!</v>
      </c>
      <c r="D107" s="18" t="e">
        <f>IF(F106&gt;$F$2,D106-1,"")</f>
        <v>#VALUE!</v>
      </c>
      <c r="E107" s="18" t="e">
        <f>IF(F106&gt;$F$2,E106+1,"")</f>
        <v>#VALUE!</v>
      </c>
      <c r="F107" s="31" t="e">
        <f t="shared" si="9"/>
        <v>#VALUE!</v>
      </c>
    </row>
    <row r="108" spans="3:6" ht="15">
      <c r="C108" s="18" t="e">
        <f t="shared" si="10"/>
        <v>#VALUE!</v>
      </c>
      <c r="D108" s="18" t="e">
        <f>IF(F107&gt;$F$2,D107-1,"")</f>
        <v>#VALUE!</v>
      </c>
      <c r="E108" s="18" t="e">
        <f>IF(F107&gt;$F$2,E107+1,"")</f>
        <v>#VALUE!</v>
      </c>
      <c r="F108" s="31" t="e">
        <f t="shared" si="9"/>
        <v>#VALUE!</v>
      </c>
    </row>
    <row r="109" spans="3:6" ht="15">
      <c r="C109" s="18" t="e">
        <f t="shared" si="10"/>
        <v>#VALUE!</v>
      </c>
      <c r="D109" s="18" t="e">
        <f>IF(F108&gt;$F$2,D108-1,"")</f>
        <v>#VALUE!</v>
      </c>
      <c r="E109" s="18" t="e">
        <f>IF(F108&gt;$F$2,E108+1,"")</f>
        <v>#VALUE!</v>
      </c>
      <c r="F109" s="31" t="e">
        <f t="shared" si="9"/>
        <v>#VALUE!</v>
      </c>
    </row>
    <row r="110" spans="3:6" ht="15">
      <c r="C110" s="18" t="e">
        <f t="shared" si="10"/>
        <v>#VALUE!</v>
      </c>
      <c r="D110" s="18" t="e">
        <f>IF(F109&gt;$F$2,D109-1,"")</f>
        <v>#VALUE!</v>
      </c>
      <c r="E110" s="18" t="e">
        <f>IF(F109&gt;$F$2,E109+1,"")</f>
        <v>#VALUE!</v>
      </c>
      <c r="F110" s="31" t="e">
        <f t="shared" si="9"/>
        <v>#VALUE!</v>
      </c>
    </row>
    <row r="111" spans="3:6" ht="15">
      <c r="C111" s="18" t="e">
        <f t="shared" si="10"/>
        <v>#VALUE!</v>
      </c>
      <c r="D111" s="18" t="e">
        <f>IF(F110&gt;$F$2,D110-1,"")</f>
        <v>#VALUE!</v>
      </c>
      <c r="E111" s="18" t="e">
        <f>IF(F110&gt;$F$2,E110+1,"")</f>
        <v>#VALUE!</v>
      </c>
      <c r="F111" s="31" t="e">
        <f t="shared" si="9"/>
        <v>#VALUE!</v>
      </c>
    </row>
    <row r="112" spans="3:6" ht="15">
      <c r="C112" s="18" t="e">
        <f t="shared" si="10"/>
        <v>#VALUE!</v>
      </c>
      <c r="D112" s="18" t="e">
        <f>IF(F111&gt;$F$2,D111-1,"")</f>
        <v>#VALUE!</v>
      </c>
      <c r="E112" s="18" t="e">
        <f>IF(F111&gt;$F$2,E111+1,"")</f>
        <v>#VALUE!</v>
      </c>
      <c r="F112" s="31" t="e">
        <f t="shared" si="9"/>
        <v>#VALUE!</v>
      </c>
    </row>
    <row r="113" spans="3:6" ht="15">
      <c r="C113" s="18" t="e">
        <f t="shared" si="10"/>
        <v>#VALUE!</v>
      </c>
      <c r="D113" s="18" t="e">
        <f>IF(F112&gt;$F$2,D112-1,"")</f>
        <v>#VALUE!</v>
      </c>
      <c r="E113" s="18" t="e">
        <f>IF(F112&gt;$F$2,E112+1,"")</f>
        <v>#VALUE!</v>
      </c>
      <c r="F113" s="31" t="e">
        <f t="shared" si="9"/>
        <v>#VALUE!</v>
      </c>
    </row>
    <row r="114" spans="3:6" ht="15">
      <c r="C114" s="18" t="e">
        <f t="shared" si="10"/>
        <v>#VALUE!</v>
      </c>
      <c r="D114" s="18" t="e">
        <f>IF(F113&gt;$F$2,D113-1,"")</f>
        <v>#VALUE!</v>
      </c>
      <c r="E114" s="18" t="e">
        <f>IF(F113&gt;$F$2,E113+1,"")</f>
        <v>#VALUE!</v>
      </c>
      <c r="F114" s="31" t="e">
        <f t="shared" si="9"/>
        <v>#VALUE!</v>
      </c>
    </row>
    <row r="115" spans="3:6" ht="15">
      <c r="C115" s="18" t="e">
        <f t="shared" si="10"/>
        <v>#VALUE!</v>
      </c>
      <c r="D115" s="18" t="e">
        <f>IF(F114&gt;$F$2,D114-1,"")</f>
        <v>#VALUE!</v>
      </c>
      <c r="E115" s="18" t="e">
        <f>IF(F114&gt;$F$2,E114+1,"")</f>
        <v>#VALUE!</v>
      </c>
      <c r="F115" s="31" t="e">
        <f t="shared" si="9"/>
        <v>#VALUE!</v>
      </c>
    </row>
    <row r="116" spans="3:6" ht="15">
      <c r="C116" s="18" t="e">
        <f t="shared" si="10"/>
        <v>#VALUE!</v>
      </c>
      <c r="D116" s="18" t="e">
        <f>IF(F115&gt;$F$2,D115-1,"")</f>
        <v>#VALUE!</v>
      </c>
      <c r="E116" s="18" t="e">
        <f>IF(F115&gt;$F$2,E115+1,"")</f>
        <v>#VALUE!</v>
      </c>
      <c r="F116" s="31" t="e">
        <f t="shared" si="9"/>
        <v>#VALUE!</v>
      </c>
    </row>
    <row r="117" spans="3:6" ht="15">
      <c r="C117" s="18" t="e">
        <f t="shared" si="10"/>
        <v>#VALUE!</v>
      </c>
      <c r="D117" s="18" t="e">
        <f>IF(F116&gt;$F$2,D116-1,"")</f>
        <v>#VALUE!</v>
      </c>
      <c r="E117" s="18" t="e">
        <f>IF(F116&gt;$F$2,E116+1,"")</f>
        <v>#VALUE!</v>
      </c>
      <c r="F117" s="31" t="e">
        <f t="shared" si="9"/>
        <v>#VALUE!</v>
      </c>
    </row>
    <row r="118" spans="3:6" ht="15">
      <c r="C118" s="18" t="e">
        <f t="shared" si="10"/>
        <v>#VALUE!</v>
      </c>
      <c r="D118" s="18" t="e">
        <f>IF(F117&gt;$F$2,D117-1,"")</f>
        <v>#VALUE!</v>
      </c>
      <c r="E118" s="18" t="e">
        <f>IF(F117&gt;$F$2,E117+1,"")</f>
        <v>#VALUE!</v>
      </c>
      <c r="F118" s="31" t="e">
        <f t="shared" si="9"/>
        <v>#VALUE!</v>
      </c>
    </row>
    <row r="119" spans="3:6" ht="15">
      <c r="C119" s="18" t="e">
        <f t="shared" si="10"/>
        <v>#VALUE!</v>
      </c>
      <c r="D119" s="18" t="e">
        <f>IF(F118&gt;$F$2,D118-1,"")</f>
        <v>#VALUE!</v>
      </c>
      <c r="E119" s="18" t="e">
        <f>IF(F118&gt;$F$2,E118+1,"")</f>
        <v>#VALUE!</v>
      </c>
      <c r="F119" s="31" t="e">
        <f t="shared" si="9"/>
        <v>#VALUE!</v>
      </c>
    </row>
    <row r="120" spans="3:6" ht="15">
      <c r="C120" s="18" t="e">
        <f t="shared" si="10"/>
        <v>#VALUE!</v>
      </c>
      <c r="D120" s="18" t="e">
        <f>IF(F119&gt;$F$2,D119-1,"")</f>
        <v>#VALUE!</v>
      </c>
      <c r="E120" s="18" t="e">
        <f>IF(F119&gt;$F$2,E119+1,"")</f>
        <v>#VALUE!</v>
      </c>
      <c r="F120" s="31" t="e">
        <f t="shared" si="9"/>
        <v>#VALUE!</v>
      </c>
    </row>
    <row r="121" spans="3:6" ht="15">
      <c r="C121" s="18" t="e">
        <f t="shared" si="10"/>
        <v>#VALUE!</v>
      </c>
      <c r="D121" s="18" t="e">
        <f>IF(F120&gt;$F$2,D120-1,"")</f>
        <v>#VALUE!</v>
      </c>
      <c r="E121" s="18" t="e">
        <f>IF(F120&gt;$F$2,E120+1,"")</f>
        <v>#VALUE!</v>
      </c>
      <c r="F121" s="31" t="e">
        <f>IF(F120&gt;$F$2,C121*D121/E121,"")</f>
        <v>#VALUE!</v>
      </c>
    </row>
    <row r="122" spans="3:6" ht="15">
      <c r="C122" s="18" t="e">
        <f t="shared" si="10"/>
        <v>#VALUE!</v>
      </c>
      <c r="D122" s="18" t="e">
        <f aca="true" t="shared" si="11" ref="D121:D149">IF(F121&gt;$F$2,D121-1,"")</f>
        <v>#VALUE!</v>
      </c>
      <c r="E122" s="18" t="e">
        <f aca="true" t="shared" si="12" ref="E121:E149">IF(F121&gt;$F$2,E121+1,"")</f>
        <v>#VALUE!</v>
      </c>
      <c r="F122" s="31" t="e">
        <f aca="true" t="shared" si="13" ref="F121:F149">IF(F121&gt;$F$2,C122*D122/E122,"")</f>
        <v>#VALUE!</v>
      </c>
    </row>
    <row r="123" spans="3:6" ht="15">
      <c r="C123" s="18" t="e">
        <f t="shared" si="10"/>
        <v>#VALUE!</v>
      </c>
      <c r="D123" s="18" t="e">
        <f t="shared" si="11"/>
        <v>#VALUE!</v>
      </c>
      <c r="E123" s="18" t="e">
        <f t="shared" si="12"/>
        <v>#VALUE!</v>
      </c>
      <c r="F123" s="31" t="e">
        <f t="shared" si="13"/>
        <v>#VALUE!</v>
      </c>
    </row>
    <row r="124" spans="3:6" ht="15">
      <c r="C124" s="18" t="e">
        <f t="shared" si="10"/>
        <v>#VALUE!</v>
      </c>
      <c r="D124" s="18" t="e">
        <f t="shared" si="11"/>
        <v>#VALUE!</v>
      </c>
      <c r="E124" s="18" t="e">
        <f t="shared" si="12"/>
        <v>#VALUE!</v>
      </c>
      <c r="F124" s="31" t="e">
        <f t="shared" si="13"/>
        <v>#VALUE!</v>
      </c>
    </row>
    <row r="125" spans="3:6" ht="15">
      <c r="C125" s="18" t="e">
        <f t="shared" si="10"/>
        <v>#VALUE!</v>
      </c>
      <c r="D125" s="18" t="e">
        <f t="shared" si="11"/>
        <v>#VALUE!</v>
      </c>
      <c r="E125" s="18" t="e">
        <f t="shared" si="12"/>
        <v>#VALUE!</v>
      </c>
      <c r="F125" s="31" t="e">
        <f t="shared" si="13"/>
        <v>#VALUE!</v>
      </c>
    </row>
    <row r="126" spans="3:6" ht="15">
      <c r="C126" s="18" t="e">
        <f t="shared" si="10"/>
        <v>#VALUE!</v>
      </c>
      <c r="D126" s="18" t="e">
        <f t="shared" si="11"/>
        <v>#VALUE!</v>
      </c>
      <c r="E126" s="18" t="e">
        <f t="shared" si="12"/>
        <v>#VALUE!</v>
      </c>
      <c r="F126" s="31" t="e">
        <f t="shared" si="13"/>
        <v>#VALUE!</v>
      </c>
    </row>
    <row r="127" spans="3:6" ht="15">
      <c r="C127" s="18" t="e">
        <f t="shared" si="10"/>
        <v>#VALUE!</v>
      </c>
      <c r="D127" s="18" t="e">
        <f t="shared" si="11"/>
        <v>#VALUE!</v>
      </c>
      <c r="E127" s="18" t="e">
        <f t="shared" si="12"/>
        <v>#VALUE!</v>
      </c>
      <c r="F127" s="31" t="e">
        <f t="shared" si="13"/>
        <v>#VALUE!</v>
      </c>
    </row>
    <row r="128" spans="3:6" ht="15">
      <c r="C128" s="18" t="e">
        <f t="shared" si="10"/>
        <v>#VALUE!</v>
      </c>
      <c r="D128" s="18" t="e">
        <f t="shared" si="11"/>
        <v>#VALUE!</v>
      </c>
      <c r="E128" s="18" t="e">
        <f t="shared" si="12"/>
        <v>#VALUE!</v>
      </c>
      <c r="F128" s="31" t="e">
        <f t="shared" si="13"/>
        <v>#VALUE!</v>
      </c>
    </row>
    <row r="129" spans="3:6" ht="15">
      <c r="C129" s="18" t="e">
        <f t="shared" si="10"/>
        <v>#VALUE!</v>
      </c>
      <c r="D129" s="18" t="e">
        <f t="shared" si="11"/>
        <v>#VALUE!</v>
      </c>
      <c r="E129" s="18" t="e">
        <f t="shared" si="12"/>
        <v>#VALUE!</v>
      </c>
      <c r="F129" s="31" t="e">
        <f t="shared" si="13"/>
        <v>#VALUE!</v>
      </c>
    </row>
    <row r="130" spans="3:6" ht="15">
      <c r="C130" s="18" t="e">
        <f t="shared" si="10"/>
        <v>#VALUE!</v>
      </c>
      <c r="D130" s="18" t="e">
        <f t="shared" si="11"/>
        <v>#VALUE!</v>
      </c>
      <c r="E130" s="18" t="e">
        <f t="shared" si="12"/>
        <v>#VALUE!</v>
      </c>
      <c r="F130" s="31" t="e">
        <f t="shared" si="13"/>
        <v>#VALUE!</v>
      </c>
    </row>
    <row r="131" spans="3:6" ht="15">
      <c r="C131" s="18" t="e">
        <f t="shared" si="10"/>
        <v>#VALUE!</v>
      </c>
      <c r="D131" s="18" t="e">
        <f t="shared" si="11"/>
        <v>#VALUE!</v>
      </c>
      <c r="E131" s="18" t="e">
        <f t="shared" si="12"/>
        <v>#VALUE!</v>
      </c>
      <c r="F131" s="31" t="e">
        <f t="shared" si="13"/>
        <v>#VALUE!</v>
      </c>
    </row>
    <row r="132" spans="3:6" ht="15">
      <c r="C132" s="18" t="e">
        <f t="shared" si="10"/>
        <v>#VALUE!</v>
      </c>
      <c r="D132" s="18" t="e">
        <f t="shared" si="11"/>
        <v>#VALUE!</v>
      </c>
      <c r="E132" s="18" t="e">
        <f t="shared" si="12"/>
        <v>#VALUE!</v>
      </c>
      <c r="F132" s="31" t="e">
        <f t="shared" si="13"/>
        <v>#VALUE!</v>
      </c>
    </row>
    <row r="133" spans="3:6" ht="15">
      <c r="C133" s="18" t="e">
        <f t="shared" si="10"/>
        <v>#VALUE!</v>
      </c>
      <c r="D133" s="18" t="e">
        <f t="shared" si="11"/>
        <v>#VALUE!</v>
      </c>
      <c r="E133" s="18" t="e">
        <f t="shared" si="12"/>
        <v>#VALUE!</v>
      </c>
      <c r="F133" s="31" t="e">
        <f t="shared" si="13"/>
        <v>#VALUE!</v>
      </c>
    </row>
    <row r="134" spans="3:6" ht="15">
      <c r="C134" s="18" t="e">
        <f t="shared" si="10"/>
        <v>#VALUE!</v>
      </c>
      <c r="D134" s="18" t="e">
        <f t="shared" si="11"/>
        <v>#VALUE!</v>
      </c>
      <c r="E134" s="18" t="e">
        <f t="shared" si="12"/>
        <v>#VALUE!</v>
      </c>
      <c r="F134" s="31" t="e">
        <f t="shared" si="13"/>
        <v>#VALUE!</v>
      </c>
    </row>
    <row r="135" spans="3:6" ht="15">
      <c r="C135" s="18" t="e">
        <f t="shared" si="10"/>
        <v>#VALUE!</v>
      </c>
      <c r="D135" s="18" t="e">
        <f t="shared" si="11"/>
        <v>#VALUE!</v>
      </c>
      <c r="E135" s="18" t="e">
        <f t="shared" si="12"/>
        <v>#VALUE!</v>
      </c>
      <c r="F135" s="31" t="e">
        <f t="shared" si="13"/>
        <v>#VALUE!</v>
      </c>
    </row>
    <row r="136" spans="3:6" ht="15">
      <c r="C136" s="18" t="e">
        <f t="shared" si="10"/>
        <v>#VALUE!</v>
      </c>
      <c r="D136" s="18" t="e">
        <f t="shared" si="11"/>
        <v>#VALUE!</v>
      </c>
      <c r="E136" s="18" t="e">
        <f t="shared" si="12"/>
        <v>#VALUE!</v>
      </c>
      <c r="F136" s="31" t="e">
        <f t="shared" si="13"/>
        <v>#VALUE!</v>
      </c>
    </row>
    <row r="137" spans="3:6" ht="15">
      <c r="C137" s="18" t="e">
        <f t="shared" si="10"/>
        <v>#VALUE!</v>
      </c>
      <c r="D137" s="18" t="e">
        <f t="shared" si="11"/>
        <v>#VALUE!</v>
      </c>
      <c r="E137" s="18" t="e">
        <f t="shared" si="12"/>
        <v>#VALUE!</v>
      </c>
      <c r="F137" s="31" t="e">
        <f t="shared" si="13"/>
        <v>#VALUE!</v>
      </c>
    </row>
    <row r="138" spans="3:6" ht="15">
      <c r="C138" s="18" t="e">
        <f t="shared" si="10"/>
        <v>#VALUE!</v>
      </c>
      <c r="D138" s="18" t="e">
        <f t="shared" si="11"/>
        <v>#VALUE!</v>
      </c>
      <c r="E138" s="18" t="e">
        <f t="shared" si="12"/>
        <v>#VALUE!</v>
      </c>
      <c r="F138" s="31" t="e">
        <f t="shared" si="13"/>
        <v>#VALUE!</v>
      </c>
    </row>
    <row r="139" spans="3:6" ht="15">
      <c r="C139" s="18" t="e">
        <f t="shared" si="10"/>
        <v>#VALUE!</v>
      </c>
      <c r="D139" s="18" t="e">
        <f t="shared" si="11"/>
        <v>#VALUE!</v>
      </c>
      <c r="E139" s="18" t="e">
        <f t="shared" si="12"/>
        <v>#VALUE!</v>
      </c>
      <c r="F139" s="31" t="e">
        <f t="shared" si="13"/>
        <v>#VALUE!</v>
      </c>
    </row>
    <row r="140" spans="3:6" ht="15">
      <c r="C140" s="18" t="e">
        <f t="shared" si="10"/>
        <v>#VALUE!</v>
      </c>
      <c r="D140" s="18" t="e">
        <f t="shared" si="11"/>
        <v>#VALUE!</v>
      </c>
      <c r="E140" s="18" t="e">
        <f t="shared" si="12"/>
        <v>#VALUE!</v>
      </c>
      <c r="F140" s="31" t="e">
        <f t="shared" si="13"/>
        <v>#VALUE!</v>
      </c>
    </row>
    <row r="141" spans="3:6" ht="15">
      <c r="C141" s="18" t="e">
        <f t="shared" si="10"/>
        <v>#VALUE!</v>
      </c>
      <c r="D141" s="18" t="e">
        <f t="shared" si="11"/>
        <v>#VALUE!</v>
      </c>
      <c r="E141" s="18" t="e">
        <f t="shared" si="12"/>
        <v>#VALUE!</v>
      </c>
      <c r="F141" s="31" t="e">
        <f t="shared" si="13"/>
        <v>#VALUE!</v>
      </c>
    </row>
    <row r="142" spans="3:6" ht="15">
      <c r="C142" s="18" t="e">
        <f t="shared" si="10"/>
        <v>#VALUE!</v>
      </c>
      <c r="D142" s="18" t="e">
        <f t="shared" si="11"/>
        <v>#VALUE!</v>
      </c>
      <c r="E142" s="18" t="e">
        <f t="shared" si="12"/>
        <v>#VALUE!</v>
      </c>
      <c r="F142" s="31" t="e">
        <f t="shared" si="13"/>
        <v>#VALUE!</v>
      </c>
    </row>
    <row r="143" spans="3:6" ht="15">
      <c r="C143" s="18" t="e">
        <f t="shared" si="10"/>
        <v>#VALUE!</v>
      </c>
      <c r="D143" s="18" t="e">
        <f t="shared" si="11"/>
        <v>#VALUE!</v>
      </c>
      <c r="E143" s="18" t="e">
        <f t="shared" si="12"/>
        <v>#VALUE!</v>
      </c>
      <c r="F143" s="31" t="e">
        <f t="shared" si="13"/>
        <v>#VALUE!</v>
      </c>
    </row>
    <row r="144" spans="3:6" ht="15">
      <c r="C144" s="18" t="e">
        <f t="shared" si="10"/>
        <v>#VALUE!</v>
      </c>
      <c r="D144" s="18" t="e">
        <f t="shared" si="11"/>
        <v>#VALUE!</v>
      </c>
      <c r="E144" s="18" t="e">
        <f t="shared" si="12"/>
        <v>#VALUE!</v>
      </c>
      <c r="F144" s="31" t="e">
        <f t="shared" si="13"/>
        <v>#VALUE!</v>
      </c>
    </row>
    <row r="145" spans="3:6" ht="15">
      <c r="C145" s="18" t="e">
        <f t="shared" si="10"/>
        <v>#VALUE!</v>
      </c>
      <c r="D145" s="18" t="e">
        <f t="shared" si="11"/>
        <v>#VALUE!</v>
      </c>
      <c r="E145" s="18" t="e">
        <f t="shared" si="12"/>
        <v>#VALUE!</v>
      </c>
      <c r="F145" s="31" t="e">
        <f t="shared" si="13"/>
        <v>#VALUE!</v>
      </c>
    </row>
    <row r="146" spans="3:6" ht="15">
      <c r="C146" s="18" t="e">
        <f t="shared" si="10"/>
        <v>#VALUE!</v>
      </c>
      <c r="D146" s="18" t="e">
        <f t="shared" si="11"/>
        <v>#VALUE!</v>
      </c>
      <c r="E146" s="18" t="e">
        <f t="shared" si="12"/>
        <v>#VALUE!</v>
      </c>
      <c r="F146" s="31" t="e">
        <f t="shared" si="13"/>
        <v>#VALUE!</v>
      </c>
    </row>
    <row r="147" spans="3:6" ht="15">
      <c r="C147" s="18" t="e">
        <f t="shared" si="10"/>
        <v>#VALUE!</v>
      </c>
      <c r="D147" s="18" t="e">
        <f t="shared" si="11"/>
        <v>#VALUE!</v>
      </c>
      <c r="E147" s="18" t="e">
        <f t="shared" si="12"/>
        <v>#VALUE!</v>
      </c>
      <c r="F147" s="31" t="e">
        <f t="shared" si="13"/>
        <v>#VALUE!</v>
      </c>
    </row>
    <row r="148" spans="3:6" ht="15">
      <c r="C148" s="18" t="e">
        <f t="shared" si="10"/>
        <v>#VALUE!</v>
      </c>
      <c r="D148" s="18" t="e">
        <f t="shared" si="11"/>
        <v>#VALUE!</v>
      </c>
      <c r="E148" s="18" t="e">
        <f t="shared" si="12"/>
        <v>#VALUE!</v>
      </c>
      <c r="F148" s="31" t="e">
        <f t="shared" si="13"/>
        <v>#VALUE!</v>
      </c>
    </row>
    <row r="149" spans="3:6" ht="15">
      <c r="C149" s="18" t="e">
        <f t="shared" si="10"/>
        <v>#VALUE!</v>
      </c>
      <c r="D149" s="18" t="e">
        <f t="shared" si="11"/>
        <v>#VALUE!</v>
      </c>
      <c r="E149" s="18" t="e">
        <f t="shared" si="12"/>
        <v>#VALUE!</v>
      </c>
      <c r="F149" s="31" t="e">
        <f t="shared" si="13"/>
        <v>#VALUE!</v>
      </c>
    </row>
  </sheetData>
  <sheetProtection sheet="1" objects="1" scenarios="1"/>
  <conditionalFormatting sqref="C6:C149">
    <cfRule type="cellIs" priority="1" dxfId="0" operator="equal" stopIfTrue="1">
      <formula>"EQUIL"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Johnston and Chris Granger</dc:creator>
  <cp:keywords/>
  <dc:description/>
  <cp:lastModifiedBy>ecsfac</cp:lastModifiedBy>
  <cp:lastPrinted>2004-02-12T06:46:10Z</cp:lastPrinted>
  <dcterms:created xsi:type="dcterms:W3CDTF">2001-09-19T16:21:24Z</dcterms:created>
  <dcterms:modified xsi:type="dcterms:W3CDTF">2004-09-13T17:12:04Z</dcterms:modified>
  <cp:category/>
  <cp:version/>
  <cp:contentType/>
  <cp:contentStatus/>
</cp:coreProperties>
</file>