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mysacstate-my.sharepoint.com/personal/shaun_kirby_csus_edu1/Documents/Desktop/"/>
    </mc:Choice>
  </mc:AlternateContent>
  <xr:revisionPtr revIDLastSave="0" documentId="8_{FF99BDE5-601C-49C2-AFA0-26D5ADA11E8C}" xr6:coauthVersionLast="47" xr6:coauthVersionMax="47" xr10:uidLastSave="{00000000-0000-0000-0000-000000000000}"/>
  <bookViews>
    <workbookView xWindow="-120" yWindow="-120" windowWidth="29040" windowHeight="15720" xr2:uid="{00000000-000D-0000-FFFF-FFFF00000000}"/>
  </bookViews>
  <sheets>
    <sheet name="2359" sheetId="1" r:id="rId1"/>
    <sheet name="Instruction" sheetId="2" r:id="rId2"/>
    <sheet name="Conversion Table" sheetId="3" r:id="rId3"/>
  </sheets>
  <definedNames>
    <definedName name="_xlnm.Print_Area" localSheetId="0">'2359'!$A$1:$G$25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2" i="3" l="1"/>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0" i="3"/>
  <c r="E9" i="3"/>
  <c r="E8" i="3"/>
  <c r="E7" i="3"/>
  <c r="E6" i="3"/>
  <c r="E5" i="3"/>
  <c r="E4" i="3"/>
  <c r="E3" i="3"/>
  <c r="E2" i="3"/>
  <c r="M102" i="3"/>
  <c r="M101" i="3"/>
  <c r="M100" i="3"/>
  <c r="M99" i="3"/>
  <c r="M98" i="3"/>
  <c r="M97" i="3"/>
  <c r="M96" i="3"/>
  <c r="M95" i="3"/>
  <c r="M94" i="3"/>
  <c r="S93" i="3"/>
  <c r="M93" i="3"/>
  <c r="S91" i="3"/>
  <c r="M91" i="3"/>
  <c r="S90" i="3"/>
  <c r="M90" i="3"/>
  <c r="S89" i="3"/>
  <c r="M89" i="3"/>
  <c r="S88" i="3"/>
  <c r="M88" i="3"/>
  <c r="S87" i="3"/>
  <c r="M87" i="3"/>
  <c r="S86" i="3"/>
  <c r="M86" i="3"/>
  <c r="S85" i="3"/>
  <c r="M85" i="3"/>
  <c r="S84" i="3"/>
  <c r="M84" i="3"/>
  <c r="S83" i="3"/>
  <c r="M83" i="3"/>
  <c r="S82" i="3"/>
  <c r="M82" i="3"/>
  <c r="S80" i="3"/>
  <c r="M80" i="3"/>
  <c r="S79" i="3"/>
  <c r="M79" i="3"/>
  <c r="S78" i="3"/>
  <c r="M78" i="3"/>
  <c r="S77" i="3"/>
  <c r="M77" i="3"/>
  <c r="S76" i="3"/>
  <c r="M76" i="3"/>
  <c r="S75" i="3"/>
  <c r="M75" i="3"/>
  <c r="S74" i="3"/>
  <c r="M74" i="3"/>
  <c r="S73" i="3"/>
  <c r="M73" i="3"/>
  <c r="S72" i="3"/>
  <c r="M72" i="3"/>
  <c r="S71" i="3"/>
  <c r="M71" i="3"/>
  <c r="S69" i="3"/>
  <c r="M69" i="3"/>
  <c r="S68" i="3"/>
  <c r="M68" i="3"/>
  <c r="S67" i="3"/>
  <c r="M67" i="3"/>
  <c r="S66" i="3"/>
  <c r="M66" i="3"/>
  <c r="S65" i="3"/>
  <c r="M65" i="3"/>
  <c r="S64" i="3"/>
  <c r="M64" i="3"/>
  <c r="S63" i="3"/>
  <c r="M63" i="3"/>
  <c r="S62" i="3"/>
  <c r="M62" i="3"/>
  <c r="S61" i="3"/>
  <c r="M61" i="3"/>
  <c r="S60" i="3"/>
  <c r="M60" i="3"/>
  <c r="S51" i="3"/>
  <c r="M51" i="3"/>
  <c r="S50" i="3"/>
  <c r="M50" i="3"/>
  <c r="S49" i="3"/>
  <c r="M49" i="3"/>
  <c r="S48" i="3"/>
  <c r="M48" i="3"/>
  <c r="S47" i="3"/>
  <c r="M47" i="3"/>
  <c r="S46" i="3"/>
  <c r="M46" i="3"/>
  <c r="S45" i="3"/>
  <c r="M45" i="3"/>
  <c r="S44" i="3"/>
  <c r="M44" i="3"/>
  <c r="S43" i="3"/>
  <c r="M43" i="3"/>
  <c r="S42" i="3"/>
  <c r="M42" i="3"/>
  <c r="S40" i="3"/>
  <c r="M40" i="3"/>
  <c r="S39" i="3"/>
  <c r="M39" i="3"/>
  <c r="S38" i="3"/>
  <c r="M38" i="3"/>
  <c r="S37" i="3"/>
  <c r="M37" i="3"/>
  <c r="S36" i="3"/>
  <c r="M36" i="3"/>
  <c r="S35" i="3"/>
  <c r="M35" i="3"/>
  <c r="S34" i="3"/>
  <c r="M34" i="3"/>
  <c r="S33" i="3"/>
  <c r="M33" i="3"/>
  <c r="S32" i="3"/>
  <c r="M32" i="3"/>
  <c r="S31" i="3"/>
  <c r="M31" i="3"/>
  <c r="S29" i="3"/>
  <c r="M29" i="3"/>
  <c r="S28" i="3"/>
  <c r="M28" i="3"/>
  <c r="S27" i="3"/>
  <c r="M27" i="3"/>
  <c r="S26" i="3"/>
  <c r="M26" i="3"/>
  <c r="S25" i="3"/>
  <c r="M25" i="3"/>
  <c r="S24" i="3"/>
  <c r="M24" i="3"/>
  <c r="S23" i="3"/>
  <c r="M23" i="3"/>
  <c r="S22" i="3"/>
  <c r="M22" i="3"/>
  <c r="S21" i="3"/>
  <c r="M21" i="3"/>
  <c r="S20" i="3"/>
  <c r="M20" i="3"/>
  <c r="S18" i="3"/>
  <c r="M18" i="3"/>
  <c r="S17" i="3"/>
  <c r="M17" i="3"/>
  <c r="S16" i="3"/>
  <c r="M16" i="3"/>
  <c r="S15" i="3"/>
  <c r="M15" i="3"/>
  <c r="S14" i="3"/>
  <c r="M14" i="3"/>
  <c r="S13" i="3"/>
  <c r="M13" i="3"/>
  <c r="S12" i="3"/>
  <c r="M12" i="3"/>
  <c r="S11" i="3"/>
  <c r="M11" i="3"/>
  <c r="S10" i="3"/>
  <c r="M10" i="3"/>
  <c r="S9" i="3"/>
  <c r="E11" i="3"/>
  <c r="B11" i="2"/>
  <c r="B12" i="2"/>
  <c r="B29" i="2"/>
  <c r="B40" i="2"/>
  <c r="B51" i="2"/>
  <c r="B4" i="1"/>
  <c r="B5" i="1"/>
  <c r="B9" i="1"/>
  <c r="B13" i="1"/>
  <c r="B19" i="1"/>
  <c r="B17" i="1"/>
</calcChain>
</file>

<file path=xl/sharedStrings.xml><?xml version="1.0" encoding="utf-8"?>
<sst xmlns="http://schemas.openxmlformats.org/spreadsheetml/2006/main" count="108" uniqueCount="59">
  <si>
    <t>Academic Year Salary (enter monthly salary)</t>
  </si>
  <si>
    <t>Converted 12-month Salary</t>
  </si>
  <si>
    <t>Adjusted Monthly Salary</t>
  </si>
  <si>
    <t>Number of work days in the month (enter 21 or 22)</t>
  </si>
  <si>
    <t>Day rate</t>
  </si>
  <si>
    <t>Enter the number of days working</t>
  </si>
  <si>
    <t>Total Compensation</t>
  </si>
  <si>
    <t>Time Base (Use Faculty Time Base Fractions)</t>
  </si>
  <si>
    <t>Round to nearest dollar</t>
  </si>
  <si>
    <t>Instructions - 2359 Calculator</t>
  </si>
  <si>
    <t xml:space="preserve">The "Converted 12-month Salary" and "Round to the nearst dollar" fields are locked. They will self populate once an Academic Year Salary is entered.  </t>
  </si>
  <si>
    <t xml:space="preserve">The "Adjusted Monthly Salary" field is locked. It will take your timebase and multiply it by the "Rounded to Nearest Dollar" field in order to produce the adjusted montly salary. </t>
  </si>
  <si>
    <t xml:space="preserve">If you have any questions about the 2359 calculator, or process, please contact the Office of Faculty Advancement. We are happy to schedule a meeting to review the process and or answer any questions you may have. </t>
  </si>
  <si>
    <t>facultyadvancement@csus.edu</t>
  </si>
  <si>
    <t xml:space="preserve">"Time Base" is a field that you can adjust in order to reach the total compensation amount intended. It may not always, and is usually not, possible to get to the exact compensation amount. Note that you can pay more than the intended compensation but you may not pay less. Faculty are not permitted to work more thatn 1.25 FTE or 125% in any given semester. And they can work no more thatn 1.00 or 100% per position.  </t>
  </si>
  <si>
    <t xml:space="preserve">You may only enter 21 or 22 in the "Number of work days in the month" field. The number you use depends on the month in which the work was completed and how many days the payroll calendar lists for that month. Refer to the Payroll Calendar on Payroll's website for this information, or click the payroll calendar link on the 2359 calculator. This field will not allow you to enter a number other than 21 or 22. </t>
  </si>
  <si>
    <t xml:space="preserve">The "Day Rate" field is locked. It will take your "Adjusted Monthly Salary" and divide it by the "Number of work days in the month" to generate the day rate. </t>
  </si>
  <si>
    <t>"Enter the number of working days" is a field that you can adjust in order to arrive at the total compensation, or as close as you can to the total compensation, that you are trying to award the faculty member for their additional appointment. This number must be between 1 and the total you entered in the "Number of work day in the month" field. This number does not have to reflect the actual number of days worked.</t>
  </si>
  <si>
    <t>Allowable Additional Appointment Fractions</t>
  </si>
  <si>
    <t>FACULTY UNIT/FRACTION CONVERSION TABLE</t>
  </si>
  <si>
    <t>WITH FRACTION CODES</t>
  </si>
  <si>
    <t>Faculty</t>
  </si>
  <si>
    <t>Weighted</t>
  </si>
  <si>
    <t>Data Base</t>
  </si>
  <si>
    <t>Teaching</t>
  </si>
  <si>
    <t>Timebase</t>
  </si>
  <si>
    <t>Fraction</t>
  </si>
  <si>
    <t>Units</t>
  </si>
  <si>
    <t>Code</t>
  </si>
  <si>
    <t>.1</t>
  </si>
  <si>
    <t>.2</t>
  </si>
  <si>
    <t>.3</t>
  </si>
  <si>
    <t>.4</t>
  </si>
  <si>
    <t>.5</t>
  </si>
  <si>
    <t>.6</t>
  </si>
  <si>
    <t>.7</t>
  </si>
  <si>
    <t>.8</t>
  </si>
  <si>
    <t>.9</t>
  </si>
  <si>
    <t/>
  </si>
  <si>
    <t>To Determine Monthly Salary</t>
  </si>
  <si>
    <t>Multiply full-time monthly salary by numerator</t>
  </si>
  <si>
    <t>(top number of fraction) and divide by</t>
  </si>
  <si>
    <t>denominator (bottom number of fraction).</t>
  </si>
  <si>
    <t>To Determine Semester Salary</t>
  </si>
  <si>
    <t>Multiply monthly salary by six (6), which is the</t>
  </si>
  <si>
    <t>number of payments per semester.</t>
  </si>
  <si>
    <t>Round to nearest dollar (Base/Comp Rate on ePTF)</t>
  </si>
  <si>
    <t>Weighted Teaching Units</t>
  </si>
  <si>
    <t>Timebase Fraction</t>
  </si>
  <si>
    <t>Data Base Fraction Code</t>
  </si>
  <si>
    <t xml:space="preserve">https://www.csus.edu/administration-business-affairs/human-resources/payroll/#payroll-quick-links-button-list-quadrant4 </t>
  </si>
  <si>
    <t xml:space="preserve">https://www.csus.edu/administration-business-affairs/human-resources/payroll/ </t>
  </si>
  <si>
    <t xml:space="preserve">https://www.calstate.edu/csu-system/careers/compensation/Pages/salary-schedule.aspx </t>
  </si>
  <si>
    <t xml:space="preserve">The "Academic Year Salary" field should be populated with the monthly base pay for that faculty members primary position. It is under job code 2358 - Lecturer AY. Should the faculty member have active faculty (R03) positions within multiple departments use the highest base pay available across those active positions. </t>
  </si>
  <si>
    <t xml:space="preserve">When entering an ePTF you will use the amount in the "Round to Nearest Dollar" field as the Base Rate (Comp Rate) for the ePTF. </t>
  </si>
  <si>
    <t xml:space="preserve">In order to determine the maximum amount of Time Base that can be used in this field you will, subtract the amount of FTE the faculty member was assigned during the period, across all active jobs, in which the Additional Appointment work was completed from 1.25. Then convert that number into a fraction. For example, a faculty member worked 0.75 FTE in Spring across all active jobs. So the formula would be, 1.25 - 0.75 = 0.50 or 1/2 timebase that is free for Additional Appointment work that Spring, meaning you could use a 1/2 time base or less in the calculator. For a list of approved timebase fractions see Conversion Table tab. </t>
  </si>
  <si>
    <t xml:space="preserve">If number of days worked is &gt;  than 11 total compensation includes 2 days vacation pay. </t>
  </si>
  <si>
    <t>Additional appointment calculator_Job code 2359</t>
  </si>
  <si>
    <t xml:space="preserve">The "Total Compensation" field is locked. If the number of dates entered in the "Enter number of days working" field is 11 or more than this field will account for two days of vacation pay.  This field is the compensation amount that Payroll will issue, and is based on the ePTF/Calculator.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</si>
</sst>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00"/>
    <numFmt numFmtId="167" formatCode="000"/>
  </numFmts>
  <fonts count="1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0"/>
      <color theme="10"/>
      <name val="Calibri"/>
      <family val="2"/>
      <scheme val="minor"/>
    </font>
    <font>
      <u/>
      <sz val="8"/>
      <color theme="10"/>
      <name val="Calibri"/>
      <family val="2"/>
      <scheme val="minor"/>
    </font>
    <font>
      <sz val="11"/>
      <color rgb="FFFF0000"/>
      <name val="Calibri"/>
      <family val="2"/>
      <scheme val="minor"/>
    </font>
    <font>
      <b/>
      <u/>
      <sz val="11"/>
      <color theme="1"/>
      <name val="Calibri"/>
      <family val="2"/>
      <scheme val="minor"/>
    </font>
    <font>
      <b/>
      <sz val="16"/>
      <color theme="1"/>
      <name val="Calibri"/>
      <family val="2"/>
      <scheme val="minor"/>
    </font>
    <font>
      <b/>
      <u/>
      <sz val="10"/>
      <name val="Arial"/>
      <family val="2"/>
    </font>
    <font>
      <b/>
      <sz val="10"/>
      <name val="Arial"/>
      <family val="2"/>
    </font>
    <font>
      <sz val="10"/>
      <name val="Arial"/>
      <family val="2"/>
    </font>
    <font>
      <sz val="9"/>
      <name val="Arial"/>
      <family val="2"/>
    </font>
    <font>
      <b/>
      <i/>
      <sz val="9"/>
      <name val="Arial"/>
      <family val="2"/>
    </font>
    <font>
      <sz val="11"/>
      <color theme="1" tint="0.249977111117893"/>
      <name val="Calibri"/>
      <family val="2"/>
      <scheme val="minor"/>
    </font>
    <font>
      <b/>
      <sz val="11"/>
      <name val="Calibri"/>
      <family val="2"/>
      <scheme val="minor"/>
    </font>
    <font>
      <sz val="11"/>
      <color theme="0" tint="-4.9989318521683403E-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4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3">
    <xf numFmtId="0" fontId="0" fillId="0" borderId="0" xfId="0"/>
    <xf numFmtId="43" fontId="0" fillId="0" borderId="0" xfId="1" applyFont="1"/>
    <xf numFmtId="0" fontId="2" fillId="2" borderId="0" xfId="0" applyFont="1" applyFill="1"/>
    <xf numFmtId="43" fontId="2" fillId="2" borderId="0" xfId="1" applyFont="1" applyFill="1"/>
    <xf numFmtId="0" fontId="3" fillId="0" borderId="0" xfId="2"/>
    <xf numFmtId="0" fontId="4" fillId="0" borderId="0" xfId="2" applyFont="1"/>
    <xf numFmtId="43" fontId="5" fillId="0" borderId="0" xfId="2" applyNumberFormat="1" applyFont="1"/>
    <xf numFmtId="49" fontId="0" fillId="0" borderId="0" xfId="0" applyNumberFormat="1"/>
    <xf numFmtId="43" fontId="0" fillId="0" borderId="1" xfId="1" applyFont="1" applyBorder="1" applyProtection="1">
      <protection locked="0"/>
    </xf>
    <xf numFmtId="0" fontId="0" fillId="0" borderId="0" xfId="0" applyProtection="1">
      <protection locked="0"/>
    </xf>
    <xf numFmtId="49" fontId="0" fillId="0" borderId="0" xfId="0" applyNumberFormat="1" applyProtection="1">
      <protection locked="0"/>
    </xf>
    <xf numFmtId="43" fontId="0" fillId="0" borderId="0" xfId="1" applyFont="1" applyProtection="1">
      <protection locked="0"/>
    </xf>
    <xf numFmtId="13" fontId="0" fillId="0" borderId="1" xfId="1" applyNumberFormat="1" applyFont="1" applyBorder="1" applyProtection="1">
      <protection locked="0"/>
    </xf>
    <xf numFmtId="16" fontId="0" fillId="0" borderId="0" xfId="0" applyNumberFormat="1" applyProtection="1">
      <protection locked="0"/>
    </xf>
    <xf numFmtId="49" fontId="0" fillId="0" borderId="0" xfId="0" applyNumberFormat="1" applyAlignment="1" applyProtection="1">
      <alignment horizontal="left"/>
      <protection locked="0"/>
    </xf>
    <xf numFmtId="164" fontId="0" fillId="0" borderId="1" xfId="1" applyNumberFormat="1" applyFont="1" applyBorder="1" applyProtection="1">
      <protection locked="0"/>
    </xf>
    <xf numFmtId="0" fontId="0" fillId="0" borderId="0" xfId="0" applyAlignment="1" applyProtection="1">
      <alignment horizontal="left"/>
      <protection locked="0"/>
    </xf>
    <xf numFmtId="43" fontId="0" fillId="0" borderId="1" xfId="1" applyFont="1" applyBorder="1" applyProtection="1"/>
    <xf numFmtId="0" fontId="0" fillId="2" borderId="0" xfId="0" applyFill="1"/>
    <xf numFmtId="0" fontId="2" fillId="2" borderId="0" xfId="0" applyFont="1" applyFill="1" applyProtection="1">
      <protection locked="0"/>
    </xf>
    <xf numFmtId="0" fontId="3" fillId="0" borderId="0" xfId="2" applyProtection="1">
      <protection locked="0"/>
    </xf>
    <xf numFmtId="43" fontId="0" fillId="0" borderId="0" xfId="1" applyFont="1" applyBorder="1" applyProtection="1">
      <protection locked="0"/>
    </xf>
    <xf numFmtId="0" fontId="7" fillId="0" borderId="0" xfId="0" applyFont="1" applyProtection="1">
      <protection locked="0"/>
    </xf>
    <xf numFmtId="0" fontId="7" fillId="0" borderId="0" xfId="0" applyFont="1"/>
    <xf numFmtId="49" fontId="0" fillId="0" borderId="0" xfId="1" applyNumberFormat="1" applyFont="1" applyBorder="1" applyAlignment="1" applyProtection="1">
      <alignment horizontal="left" wrapText="1"/>
      <protection locked="0"/>
    </xf>
    <xf numFmtId="43" fontId="0" fillId="0" borderId="0" xfId="1" applyFont="1" applyBorder="1" applyProtection="1"/>
    <xf numFmtId="13" fontId="0" fillId="0" borderId="0" xfId="1" applyNumberFormat="1" applyFont="1" applyBorder="1" applyProtection="1">
      <protection locked="0"/>
    </xf>
    <xf numFmtId="164" fontId="0" fillId="0" borderId="0" xfId="1" applyNumberFormat="1" applyFont="1" applyBorder="1" applyProtection="1">
      <protection locked="0"/>
    </xf>
    <xf numFmtId="0" fontId="8" fillId="2" borderId="0" xfId="0" applyFont="1" applyFill="1"/>
    <xf numFmtId="0" fontId="6" fillId="0" borderId="0" xfId="0" applyFont="1"/>
    <xf numFmtId="49" fontId="0" fillId="0" borderId="0" xfId="1" applyNumberFormat="1" applyFont="1" applyBorder="1" applyAlignment="1" applyProtection="1">
      <alignment horizontal="left" wrapText="1"/>
    </xf>
    <xf numFmtId="0" fontId="2" fillId="0" borderId="0" xfId="0" applyFont="1"/>
    <xf numFmtId="0" fontId="9" fillId="0" borderId="0" xfId="0" applyFont="1"/>
    <xf numFmtId="0" fontId="0" fillId="0" borderId="0" xfId="0" applyAlignment="1">
      <alignment horizontal="center"/>
    </xf>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0" borderId="5" xfId="0" applyFont="1" applyBorder="1" applyAlignment="1">
      <alignment horizontal="center"/>
    </xf>
    <xf numFmtId="0" fontId="11" fillId="3" borderId="6" xfId="0" applyFont="1" applyFill="1" applyBorder="1" applyAlignment="1">
      <alignment horizontal="center"/>
    </xf>
    <xf numFmtId="0" fontId="11" fillId="3" borderId="0" xfId="0" applyFont="1" applyFill="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0" fillId="0" borderId="11" xfId="0" applyBorder="1" applyAlignment="1">
      <alignment horizontal="center"/>
    </xf>
    <xf numFmtId="0" fontId="0" fillId="0" borderId="12" xfId="0" applyBorder="1"/>
    <xf numFmtId="0" fontId="0" fillId="0" borderId="12" xfId="0" applyBorder="1" applyAlignment="1">
      <alignment horizontal="center"/>
    </xf>
    <xf numFmtId="0" fontId="0" fillId="0" borderId="13" xfId="0" applyBorder="1"/>
    <xf numFmtId="0" fontId="0" fillId="0" borderId="5" xfId="0" applyBorder="1"/>
    <xf numFmtId="165" fontId="0" fillId="0" borderId="11" xfId="0" applyNumberFormat="1" applyBorder="1" applyAlignment="1">
      <alignment horizontal="center"/>
    </xf>
    <xf numFmtId="13" fontId="0" fillId="0" borderId="12" xfId="0" applyNumberFormat="1" applyBorder="1" applyAlignment="1">
      <alignment horizontal="center"/>
    </xf>
    <xf numFmtId="166" fontId="0" fillId="0" borderId="13" xfId="0" applyNumberFormat="1" applyBorder="1" applyAlignment="1">
      <alignment horizontal="center"/>
    </xf>
    <xf numFmtId="0" fontId="0" fillId="0" borderId="11" xfId="0" quotePrefix="1" applyBorder="1" applyAlignment="1">
      <alignment horizontal="center"/>
    </xf>
    <xf numFmtId="13" fontId="0" fillId="0" borderId="12" xfId="0" quotePrefix="1" applyNumberFormat="1" applyBorder="1" applyAlignment="1">
      <alignment horizontal="center"/>
    </xf>
    <xf numFmtId="166" fontId="0" fillId="0" borderId="13" xfId="0" quotePrefix="1" applyNumberFormat="1" applyBorder="1" applyAlignment="1">
      <alignment horizontal="center"/>
    </xf>
    <xf numFmtId="165" fontId="0" fillId="0" borderId="11" xfId="0" quotePrefix="1" applyNumberFormat="1" applyBorder="1" applyAlignment="1">
      <alignment horizontal="center"/>
    </xf>
    <xf numFmtId="13" fontId="12" fillId="0" borderId="12" xfId="0" applyNumberFormat="1" applyFont="1" applyBorder="1" applyAlignment="1">
      <alignment horizontal="center"/>
    </xf>
    <xf numFmtId="0" fontId="0" fillId="0" borderId="6" xfId="0" applyBorder="1"/>
    <xf numFmtId="165" fontId="0" fillId="0" borderId="3" xfId="0" applyNumberFormat="1" applyBorder="1" applyAlignment="1">
      <alignment horizontal="center"/>
    </xf>
    <xf numFmtId="0" fontId="0" fillId="0" borderId="3" xfId="0" applyBorder="1" applyAlignment="1">
      <alignment horizontal="center"/>
    </xf>
    <xf numFmtId="13" fontId="0" fillId="0" borderId="3" xfId="0" applyNumberFormat="1" applyBorder="1" applyAlignment="1">
      <alignment horizontal="center"/>
    </xf>
    <xf numFmtId="167" fontId="0" fillId="0" borderId="3" xfId="0" applyNumberFormat="1" applyBorder="1" applyAlignment="1">
      <alignment horizontal="center"/>
    </xf>
    <xf numFmtId="165" fontId="13" fillId="0" borderId="0" xfId="0" applyNumberFormat="1" applyFont="1" applyAlignment="1">
      <alignment horizontal="left"/>
    </xf>
    <xf numFmtId="0" fontId="12" fillId="0" borderId="0" xfId="0" applyFont="1" applyAlignment="1">
      <alignment horizontal="left"/>
    </xf>
    <xf numFmtId="13" fontId="12" fillId="0" borderId="0" xfId="0" applyNumberFormat="1" applyFont="1" applyAlignment="1">
      <alignment horizontal="left"/>
    </xf>
    <xf numFmtId="167" fontId="12" fillId="0" borderId="0" xfId="0" applyNumberFormat="1" applyFont="1" applyAlignment="1">
      <alignment horizontal="left"/>
    </xf>
    <xf numFmtId="165" fontId="12" fillId="0" borderId="0" xfId="0" applyNumberFormat="1" applyFont="1" applyAlignment="1">
      <alignment horizontal="left"/>
    </xf>
    <xf numFmtId="0" fontId="11" fillId="0" borderId="6" xfId="0" applyFont="1" applyBorder="1" applyAlignment="1">
      <alignment horizontal="center"/>
    </xf>
    <xf numFmtId="0" fontId="0" fillId="0" borderId="0" xfId="0" applyBorder="1"/>
    <xf numFmtId="0" fontId="11" fillId="3" borderId="2" xfId="0" applyFont="1" applyFill="1" applyBorder="1" applyAlignment="1">
      <alignment horizontal="center" wrapText="1"/>
    </xf>
    <xf numFmtId="43" fontId="14" fillId="0" borderId="1" xfId="1" applyFont="1" applyBorder="1" applyAlignment="1" applyProtection="1">
      <protection locked="0"/>
    </xf>
    <xf numFmtId="43" fontId="14" fillId="0" borderId="1" xfId="1" applyFont="1" applyBorder="1" applyAlignment="1" applyProtection="1"/>
    <xf numFmtId="43" fontId="15" fillId="0" borderId="1" xfId="1" applyFont="1" applyBorder="1" applyAlignment="1" applyProtection="1"/>
    <xf numFmtId="43" fontId="0" fillId="0" borderId="0" xfId="1" applyFont="1" applyAlignment="1" applyProtection="1">
      <protection locked="0"/>
    </xf>
    <xf numFmtId="13" fontId="2" fillId="0" borderId="1" xfId="1" applyNumberFormat="1" applyFont="1" applyBorder="1" applyAlignment="1" applyProtection="1">
      <protection locked="0"/>
    </xf>
    <xf numFmtId="43" fontId="16" fillId="0" borderId="0" xfId="1" applyFont="1" applyBorder="1" applyAlignment="1" applyProtection="1"/>
    <xf numFmtId="43" fontId="2" fillId="0" borderId="1" xfId="1" applyFont="1" applyBorder="1" applyAlignment="1" applyProtection="1"/>
    <xf numFmtId="164" fontId="14" fillId="0" borderId="1" xfId="1" applyNumberFormat="1" applyFont="1" applyBorder="1" applyAlignment="1" applyProtection="1">
      <protection locked="0"/>
    </xf>
    <xf numFmtId="43" fontId="14" fillId="0" borderId="0" xfId="1" applyFont="1" applyAlignment="1" applyProtection="1">
      <protection locked="0"/>
    </xf>
    <xf numFmtId="43" fontId="2" fillId="0" borderId="1" xfId="1" applyFont="1" applyFill="1" applyBorder="1" applyProtection="1"/>
    <xf numFmtId="49" fontId="0" fillId="0" borderId="0" xfId="1" applyNumberFormat="1" applyFont="1" applyBorder="1" applyAlignment="1" applyProtection="1">
      <alignment horizontal="left" wrapText="1"/>
    </xf>
    <xf numFmtId="49" fontId="0" fillId="0" borderId="0" xfId="1" applyNumberFormat="1" applyFont="1" applyBorder="1" applyAlignment="1" applyProtection="1">
      <alignment horizontal="left" vertical="top" wrapText="1"/>
    </xf>
    <xf numFmtId="49" fontId="0" fillId="0" borderId="0" xfId="1" applyNumberFormat="1" applyFont="1" applyBorder="1" applyAlignment="1" applyProtection="1">
      <alignment horizontal="left" wrapText="1"/>
      <protection locked="0"/>
    </xf>
    <xf numFmtId="0" fontId="0" fillId="0" borderId="0" xfId="0" applyProtection="1"/>
    <xf numFmtId="43" fontId="0" fillId="0" borderId="0" xfId="1" applyFont="1" applyAlignment="1" applyProtection="1"/>
    <xf numFmtId="43" fontId="0" fillId="0" borderId="0" xfId="1" applyFont="1" applyProtection="1"/>
    <xf numFmtId="0" fontId="0" fillId="0" borderId="0" xfId="0" applyAlignment="1" applyProtection="1">
      <alignment horizontal="left"/>
    </xf>
    <xf numFmtId="43" fontId="3" fillId="0" borderId="0" xfId="2" applyNumberFormat="1" applyProtection="1"/>
    <xf numFmtId="0" fontId="3" fillId="0" borderId="0" xfId="2" applyProtection="1"/>
  </cellXfs>
  <cellStyles count="3">
    <cellStyle name="Comma" xfId="1" builtinId="3"/>
    <cellStyle name="Hyperlink" xfId="2" builtinId="8"/>
    <cellStyle name="Normal" xfId="0" builtinId="0"/>
  </cellStyles>
  <dxfs count="1">
    <dxf>
      <fill>
        <patternFill>
          <bgColor rgb="FFFFFF00"/>
        </patternFill>
      </fill>
    </dxf>
  </dxfs>
  <tableStyles count="0" defaultTableStyle="TableStyleMedium9" defaultPivotStyle="PivotStyleLight16"/>
  <colors>
    <mruColors>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sus.edu/administration-business-affairs/human-resources/payroll/" TargetMode="External"/><Relationship Id="rId2" Type="http://schemas.openxmlformats.org/officeDocument/2006/relationships/hyperlink" Target="https://www.csus.edu/administration-business-affairs/human-resources/payroll/" TargetMode="External"/><Relationship Id="rId1" Type="http://schemas.openxmlformats.org/officeDocument/2006/relationships/hyperlink" Target="http://www.calstate.edu/HRAdm/SalarySchedule/SalaryGrid.aspx?S1=1&amp;F1=2359&amp;D1=0&amp;Page=1&amp;Recs=15" TargetMode="External"/><Relationship Id="rId5" Type="http://schemas.openxmlformats.org/officeDocument/2006/relationships/printerSettings" Target="../printerSettings/printerSettings1.bin"/><Relationship Id="rId4" Type="http://schemas.openxmlformats.org/officeDocument/2006/relationships/hyperlink" Target="https://www.calstate.edu/csu-system/careers/compensation/Pages/salary-schedule.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acultyadvancement@csu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tabSelected="1" zoomScaleNormal="100" workbookViewId="0">
      <selection activeCell="H16" sqref="H16"/>
    </sheetView>
  </sheetViews>
  <sheetFormatPr defaultRowHeight="15" x14ac:dyDescent="0.25"/>
  <cols>
    <col min="1" max="1" width="1.7109375" customWidth="1"/>
    <col min="2" max="2" width="12.42578125" style="1" customWidth="1"/>
    <col min="3" max="3" width="40.7109375" bestFit="1" customWidth="1"/>
    <col min="7" max="7" width="27.85546875" style="9" customWidth="1"/>
    <col min="8" max="8" width="9.85546875" style="9" customWidth="1"/>
    <col min="9" max="9" width="29" style="9" customWidth="1"/>
    <col min="10" max="10" width="10.140625" style="9" customWidth="1"/>
    <col min="11" max="11" width="19.5703125" style="9" customWidth="1"/>
    <col min="12" max="12" width="9.140625" style="9"/>
  </cols>
  <sheetData>
    <row r="1" spans="1:17" s="2" customFormat="1" x14ac:dyDescent="0.25">
      <c r="A1" s="2" t="s">
        <v>57</v>
      </c>
      <c r="B1" s="3"/>
      <c r="D1" s="19"/>
      <c r="E1" s="19"/>
      <c r="F1" s="19"/>
      <c r="G1" s="19"/>
      <c r="H1" s="19"/>
      <c r="I1" s="19"/>
      <c r="J1" s="19"/>
      <c r="K1" s="19"/>
      <c r="L1" s="19"/>
    </row>
    <row r="2" spans="1:17" x14ac:dyDescent="0.25">
      <c r="F2" s="7"/>
    </row>
    <row r="3" spans="1:17" x14ac:dyDescent="0.25">
      <c r="B3" s="74">
        <v>0</v>
      </c>
      <c r="C3" s="87" t="s">
        <v>0</v>
      </c>
      <c r="D3" s="87"/>
      <c r="E3" s="9"/>
      <c r="F3" s="10"/>
      <c r="M3" s="9"/>
      <c r="N3" s="9"/>
      <c r="O3" s="9"/>
      <c r="P3" s="9"/>
      <c r="Q3" s="9"/>
    </row>
    <row r="4" spans="1:17" x14ac:dyDescent="0.25">
      <c r="B4" s="75">
        <f>B3*1.15</f>
        <v>0</v>
      </c>
      <c r="C4" s="87" t="s">
        <v>1</v>
      </c>
      <c r="D4" s="87"/>
      <c r="E4" s="9"/>
      <c r="F4" s="10"/>
      <c r="M4" s="9"/>
      <c r="N4" s="9"/>
      <c r="O4" s="9"/>
      <c r="P4" s="9"/>
      <c r="Q4" s="9"/>
    </row>
    <row r="5" spans="1:17" x14ac:dyDescent="0.25">
      <c r="B5" s="76">
        <f>ROUND(B4,0)</f>
        <v>0</v>
      </c>
      <c r="C5" s="87" t="s">
        <v>46</v>
      </c>
      <c r="D5" s="87"/>
      <c r="E5" s="9"/>
      <c r="F5" s="10"/>
      <c r="M5" s="9"/>
      <c r="N5" s="9"/>
      <c r="O5" s="9"/>
      <c r="P5" s="9"/>
      <c r="Q5" s="9"/>
    </row>
    <row r="6" spans="1:17" x14ac:dyDescent="0.25">
      <c r="B6" s="77"/>
      <c r="C6" s="87"/>
      <c r="D6" s="87"/>
      <c r="E6" s="9"/>
      <c r="F6" s="10"/>
      <c r="M6" s="9"/>
      <c r="N6" s="9"/>
      <c r="O6" s="9"/>
      <c r="P6" s="9"/>
      <c r="Q6" s="9"/>
    </row>
    <row r="7" spans="1:17" x14ac:dyDescent="0.25">
      <c r="B7" s="78"/>
      <c r="C7" s="87" t="s">
        <v>7</v>
      </c>
      <c r="D7" s="87"/>
      <c r="E7" s="13"/>
      <c r="F7" s="14"/>
      <c r="G7" s="10"/>
      <c r="H7" s="10"/>
      <c r="I7" s="10"/>
      <c r="J7" s="10"/>
      <c r="K7" s="10"/>
      <c r="L7" s="10"/>
      <c r="M7" s="10"/>
      <c r="N7" s="10"/>
      <c r="O7" s="10"/>
      <c r="P7" s="9"/>
      <c r="Q7" s="9"/>
    </row>
    <row r="8" spans="1:17" x14ac:dyDescent="0.25">
      <c r="B8" s="77"/>
      <c r="C8" s="87"/>
      <c r="D8" s="87"/>
      <c r="E8" s="9"/>
      <c r="F8" s="14"/>
      <c r="M8" s="9"/>
      <c r="N8" s="9"/>
      <c r="O8" s="9"/>
      <c r="P8" s="9"/>
      <c r="Q8" s="9"/>
    </row>
    <row r="9" spans="1:17" x14ac:dyDescent="0.25">
      <c r="B9" s="76">
        <f>B5*B7</f>
        <v>0</v>
      </c>
      <c r="C9" s="87" t="s">
        <v>2</v>
      </c>
      <c r="D9" s="87"/>
      <c r="E9" s="9"/>
      <c r="F9" s="14"/>
      <c r="G9" s="11"/>
      <c r="M9" s="9"/>
      <c r="N9" s="9"/>
      <c r="O9" s="9"/>
      <c r="P9" s="9"/>
      <c r="Q9" s="9"/>
    </row>
    <row r="10" spans="1:17" x14ac:dyDescent="0.25">
      <c r="B10" s="77"/>
      <c r="C10" s="87"/>
      <c r="D10" s="87"/>
      <c r="E10" s="9"/>
      <c r="F10" s="14"/>
      <c r="G10" s="11"/>
      <c r="M10" s="9"/>
      <c r="N10" s="9"/>
      <c r="O10" s="9"/>
      <c r="P10" s="9"/>
      <c r="Q10" s="9"/>
    </row>
    <row r="11" spans="1:17" x14ac:dyDescent="0.25">
      <c r="B11" s="81">
        <v>22</v>
      </c>
      <c r="C11" s="87" t="s">
        <v>3</v>
      </c>
      <c r="D11" s="87"/>
      <c r="E11" s="9"/>
      <c r="F11" s="14"/>
      <c r="M11" s="9"/>
      <c r="N11" s="9"/>
      <c r="O11" s="9"/>
      <c r="P11" s="9"/>
      <c r="Q11" s="9"/>
    </row>
    <row r="12" spans="1:17" x14ac:dyDescent="0.25">
      <c r="B12" s="82"/>
      <c r="C12" s="87"/>
      <c r="D12" s="87"/>
      <c r="E12" s="9"/>
      <c r="F12" s="16"/>
      <c r="M12" s="9"/>
      <c r="N12" s="9"/>
      <c r="O12" s="9"/>
      <c r="P12" s="9"/>
      <c r="Q12" s="9"/>
    </row>
    <row r="13" spans="1:17" x14ac:dyDescent="0.25">
      <c r="B13" s="75">
        <f>B9/B11</f>
        <v>0</v>
      </c>
      <c r="C13" s="87" t="s">
        <v>4</v>
      </c>
      <c r="D13" s="87"/>
      <c r="E13" s="9"/>
      <c r="F13" s="16"/>
      <c r="M13" s="9"/>
      <c r="N13" s="9"/>
      <c r="O13" s="9"/>
      <c r="P13" s="9"/>
      <c r="Q13" s="9"/>
    </row>
    <row r="14" spans="1:17" x14ac:dyDescent="0.25">
      <c r="B14" s="82"/>
      <c r="C14" s="87"/>
      <c r="D14" s="87"/>
      <c r="E14" s="9"/>
      <c r="F14" s="16"/>
      <c r="M14" s="9"/>
      <c r="N14" s="9"/>
      <c r="O14" s="9"/>
      <c r="P14" s="9"/>
      <c r="Q14" s="9"/>
    </row>
    <row r="15" spans="1:17" x14ac:dyDescent="0.25">
      <c r="B15" s="81">
        <v>10</v>
      </c>
      <c r="C15" s="87" t="s">
        <v>5</v>
      </c>
      <c r="D15" s="87"/>
      <c r="E15" s="9"/>
      <c r="F15" s="16"/>
      <c r="M15" s="9"/>
      <c r="N15" s="9"/>
      <c r="O15" s="9"/>
      <c r="P15" s="9"/>
      <c r="Q15" s="9"/>
    </row>
    <row r="16" spans="1:17" x14ac:dyDescent="0.25">
      <c r="B16" s="77"/>
      <c r="C16" s="87"/>
      <c r="D16" s="87"/>
      <c r="E16" s="9"/>
      <c r="F16" s="16"/>
      <c r="M16" s="9"/>
      <c r="N16" s="9"/>
      <c r="O16" s="9"/>
      <c r="P16" s="9"/>
      <c r="Q16" s="9"/>
    </row>
    <row r="17" spans="1:17" x14ac:dyDescent="0.25">
      <c r="B17" s="80">
        <f>IF(B15&lt;10.9,B13*B15,(B13*B15)+B19)</f>
        <v>0</v>
      </c>
      <c r="C17" s="87" t="s">
        <v>6</v>
      </c>
      <c r="D17" s="87"/>
      <c r="E17" s="9"/>
      <c r="F17" s="16"/>
      <c r="M17" s="9"/>
      <c r="N17" s="9"/>
      <c r="O17" s="9"/>
      <c r="P17" s="9"/>
      <c r="Q17" s="9"/>
    </row>
    <row r="18" spans="1:17" x14ac:dyDescent="0.25">
      <c r="B18" s="77"/>
      <c r="C18" s="9"/>
      <c r="D18" s="9"/>
      <c r="E18" s="9"/>
      <c r="F18" s="16"/>
      <c r="M18" s="9"/>
      <c r="N18" s="9"/>
      <c r="O18" s="9"/>
      <c r="P18" s="9"/>
      <c r="Q18" s="9"/>
    </row>
    <row r="19" spans="1:17" hidden="1" x14ac:dyDescent="0.25">
      <c r="B19" s="79">
        <f>B13*2</f>
        <v>0</v>
      </c>
      <c r="C19" s="11"/>
      <c r="D19" s="9"/>
      <c r="E19" s="9"/>
      <c r="F19" s="16"/>
      <c r="M19" s="9"/>
      <c r="N19" s="9"/>
      <c r="O19" s="9"/>
      <c r="P19" s="9"/>
      <c r="Q19" s="9"/>
    </row>
    <row r="20" spans="1:17" x14ac:dyDescent="0.25">
      <c r="B20" s="88" t="s">
        <v>56</v>
      </c>
      <c r="C20" s="89"/>
      <c r="D20" s="87"/>
      <c r="E20" s="87"/>
      <c r="F20" s="90"/>
      <c r="G20" s="87"/>
      <c r="M20" s="9"/>
      <c r="N20" s="9"/>
      <c r="O20" s="9"/>
      <c r="P20" s="9"/>
      <c r="Q20" s="9"/>
    </row>
    <row r="21" spans="1:17" x14ac:dyDescent="0.25">
      <c r="B21" s="89"/>
      <c r="C21" s="87"/>
      <c r="D21" s="87"/>
      <c r="E21" s="87"/>
      <c r="F21" s="87"/>
      <c r="G21" s="87"/>
    </row>
    <row r="22" spans="1:17" x14ac:dyDescent="0.25">
      <c r="A22" s="5"/>
      <c r="B22" s="91"/>
      <c r="C22" s="92"/>
      <c r="D22" s="92"/>
      <c r="E22" s="92"/>
      <c r="F22" s="92"/>
      <c r="G22" s="87"/>
    </row>
    <row r="23" spans="1:17" x14ac:dyDescent="0.25">
      <c r="B23" s="91" t="s">
        <v>50</v>
      </c>
      <c r="C23" s="87"/>
      <c r="D23" s="87"/>
      <c r="E23" s="87"/>
      <c r="F23" s="87"/>
      <c r="G23" s="87"/>
    </row>
    <row r="24" spans="1:17" x14ac:dyDescent="0.25">
      <c r="A24" s="6"/>
      <c r="B24" s="87"/>
      <c r="C24" s="87"/>
      <c r="D24" s="87"/>
      <c r="E24" s="87"/>
      <c r="F24" s="87"/>
      <c r="G24" s="87"/>
      <c r="H24" s="20"/>
      <c r="I24" s="20"/>
      <c r="J24" s="20"/>
    </row>
    <row r="25" spans="1:17" x14ac:dyDescent="0.25">
      <c r="A25" s="6"/>
      <c r="B25" s="92" t="s">
        <v>51</v>
      </c>
      <c r="C25" s="87"/>
      <c r="D25" s="87"/>
      <c r="E25" s="87"/>
      <c r="F25" s="87"/>
      <c r="G25" s="87"/>
      <c r="H25" s="20"/>
      <c r="I25" s="20"/>
      <c r="J25" s="20"/>
    </row>
    <row r="26" spans="1:17" x14ac:dyDescent="0.25">
      <c r="B26" s="87"/>
      <c r="C26" s="87"/>
      <c r="D26" s="87"/>
      <c r="E26" s="87"/>
      <c r="F26" s="87"/>
      <c r="G26" s="87"/>
    </row>
    <row r="27" spans="1:17" x14ac:dyDescent="0.25">
      <c r="B27" s="92" t="s">
        <v>52</v>
      </c>
      <c r="C27" s="87"/>
      <c r="D27" s="87"/>
      <c r="E27" s="87"/>
      <c r="F27" s="87"/>
      <c r="G27" s="87"/>
    </row>
    <row r="28" spans="1:17" x14ac:dyDescent="0.25">
      <c r="B28"/>
      <c r="G28"/>
    </row>
    <row r="29" spans="1:17" x14ac:dyDescent="0.25">
      <c r="B29"/>
      <c r="G29"/>
    </row>
    <row r="30" spans="1:17" x14ac:dyDescent="0.25">
      <c r="B30"/>
      <c r="G30"/>
    </row>
  </sheetData>
  <sheetProtection sheet="1" objects="1" scenarios="1"/>
  <conditionalFormatting sqref="B17">
    <cfRule type="expression" dxfId="0" priority="3">
      <formula>"B15&lt;11"</formula>
    </cfRule>
  </conditionalFormatting>
  <dataValidations count="2">
    <dataValidation type="whole" allowBlank="1" showInputMessage="1" showErrorMessage="1" error="Can only be 21 or 22 based on the Payroll Calendar" sqref="B11" xr:uid="{D513705C-ADF3-4415-AF29-12CA70658BF5}">
      <formula1>21</formula1>
      <formula2>22</formula2>
    </dataValidation>
    <dataValidation type="whole" allowBlank="1" showInputMessage="1" showErrorMessage="1" error="Must be between 1 and the total number of days in the pay period. Either 21 or 22. " sqref="B15" xr:uid="{5593529C-C420-4F77-9D61-A931167028D3}">
      <formula1>1</formula1>
      <formula2>22</formula2>
    </dataValidation>
  </dataValidations>
  <hyperlinks>
    <hyperlink ref="A24:J24" r:id="rId1" display="2359 salary schedule link:  http://www.calstate.edu/HRAdm/SalarySchedule/SalaryGrid.aspx?S1=1&amp;F1=2359&amp;D1=0&amp;Page=1&amp;Recs=15" xr:uid="{00000000-0004-0000-0100-000001000000}"/>
    <hyperlink ref="B23" r:id="rId2" location="payroll-quick-links-button-list-quadrant4 " xr:uid="{3FF743F2-FE0D-48FC-9BB9-C27F84E3F1CF}"/>
    <hyperlink ref="B25" r:id="rId3" xr:uid="{B6FA37D1-9392-40A8-B650-97BE625CE052}"/>
    <hyperlink ref="B27" r:id="rId4" xr:uid="{FA8D1D7D-AC12-45B5-994F-3B0CF61E3AC0}"/>
  </hyperlinks>
  <pageMargins left="0.7" right="0.7" top="0.75" bottom="0.75" header="0.3" footer="0.3"/>
  <pageSetup scale="92"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error="Timebase must be less than or equal to 1. Must use an approved fractional time base, refer to &quot;Conversation Table&quot; tab. " xr:uid="{84E823E5-E917-49C6-916C-F27FBDA8BCAA}">
          <x14:formula1>
            <xm:f>'Conversion Table'!$C$2:$C$152</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82175-E0FB-4D2C-955F-0520E6CDCABB}">
  <dimension ref="A1:X57"/>
  <sheetViews>
    <sheetView workbookViewId="0">
      <selection activeCell="K50" sqref="K50"/>
    </sheetView>
  </sheetViews>
  <sheetFormatPr defaultRowHeight="15" x14ac:dyDescent="0.25"/>
  <cols>
    <col min="3" max="3" width="3.140625" customWidth="1"/>
    <col min="7" max="7" width="12.140625" customWidth="1"/>
    <col min="19" max="19" width="35.85546875" customWidth="1"/>
  </cols>
  <sheetData>
    <row r="1" spans="1:24" ht="21" x14ac:dyDescent="0.35">
      <c r="A1" s="28" t="s">
        <v>9</v>
      </c>
      <c r="B1" s="18"/>
      <c r="C1" s="18"/>
      <c r="D1" s="18"/>
      <c r="E1" s="18"/>
      <c r="F1" s="18"/>
      <c r="G1" s="18"/>
      <c r="H1" s="18"/>
      <c r="I1" s="18"/>
      <c r="J1" s="18"/>
      <c r="K1" s="18"/>
      <c r="L1" s="18"/>
      <c r="M1" s="18"/>
      <c r="N1" s="18"/>
      <c r="O1" s="18"/>
      <c r="P1" s="18"/>
      <c r="Q1" s="18"/>
      <c r="R1" s="18"/>
      <c r="S1" s="18"/>
      <c r="T1" s="18"/>
      <c r="U1" s="18"/>
      <c r="V1" s="18"/>
      <c r="W1" s="18"/>
      <c r="X1" s="18"/>
    </row>
    <row r="2" spans="1:24" x14ac:dyDescent="0.25">
      <c r="A2" s="29" t="s">
        <v>12</v>
      </c>
    </row>
    <row r="3" spans="1:24" x14ac:dyDescent="0.25">
      <c r="A3" s="4" t="s">
        <v>13</v>
      </c>
    </row>
    <row r="5" spans="1:24" x14ac:dyDescent="0.25">
      <c r="B5" s="8">
        <v>0</v>
      </c>
      <c r="C5" s="21"/>
      <c r="D5" s="22" t="s">
        <v>0</v>
      </c>
      <c r="E5" s="23"/>
      <c r="F5" s="23"/>
      <c r="G5" s="23"/>
    </row>
    <row r="6" spans="1:24" x14ac:dyDescent="0.25">
      <c r="B6" s="21"/>
      <c r="C6" s="21"/>
      <c r="D6" s="9"/>
    </row>
    <row r="7" spans="1:24" x14ac:dyDescent="0.25">
      <c r="B7" s="86" t="s">
        <v>53</v>
      </c>
      <c r="C7" s="86"/>
      <c r="D7" s="86"/>
      <c r="E7" s="86"/>
      <c r="F7" s="86"/>
      <c r="G7" s="86"/>
      <c r="H7" s="86"/>
      <c r="I7" s="86"/>
      <c r="J7" s="86"/>
      <c r="K7" s="86"/>
      <c r="L7" s="86"/>
      <c r="M7" s="86"/>
      <c r="N7" s="86"/>
      <c r="O7" s="86"/>
      <c r="P7" s="86"/>
      <c r="Q7" s="86"/>
      <c r="R7" s="86"/>
      <c r="S7" s="86"/>
      <c r="U7" s="31"/>
    </row>
    <row r="8" spans="1:24" x14ac:dyDescent="0.25">
      <c r="B8" s="86"/>
      <c r="C8" s="86"/>
      <c r="D8" s="86"/>
      <c r="E8" s="86"/>
      <c r="F8" s="86"/>
      <c r="G8" s="86"/>
      <c r="H8" s="86"/>
      <c r="I8" s="86"/>
      <c r="J8" s="86"/>
      <c r="K8" s="86"/>
      <c r="L8" s="86"/>
      <c r="M8" s="86"/>
      <c r="N8" s="86"/>
      <c r="O8" s="86"/>
      <c r="P8" s="86"/>
      <c r="Q8" s="86"/>
      <c r="R8" s="86"/>
      <c r="S8" s="86"/>
    </row>
    <row r="9" spans="1:24" x14ac:dyDescent="0.25">
      <c r="B9" s="24"/>
      <c r="C9" s="24"/>
      <c r="D9" s="24"/>
      <c r="E9" s="24"/>
      <c r="F9" s="24"/>
      <c r="G9" s="24"/>
      <c r="H9" s="24"/>
      <c r="I9" s="24"/>
      <c r="J9" s="24"/>
      <c r="K9" s="24"/>
      <c r="L9" s="24"/>
      <c r="M9" s="24"/>
      <c r="N9" s="24"/>
      <c r="O9" s="24"/>
      <c r="P9" s="24"/>
      <c r="Q9" s="24"/>
      <c r="R9" s="24"/>
      <c r="S9" s="24"/>
    </row>
    <row r="10" spans="1:24" x14ac:dyDescent="0.25">
      <c r="B10" s="24"/>
      <c r="C10" s="24"/>
      <c r="D10" s="24"/>
      <c r="E10" s="24"/>
      <c r="F10" s="24"/>
      <c r="G10" s="24"/>
      <c r="H10" s="24"/>
      <c r="I10" s="24"/>
      <c r="J10" s="24"/>
      <c r="K10" s="24"/>
      <c r="L10" s="24"/>
      <c r="M10" s="24"/>
      <c r="N10" s="24"/>
      <c r="O10" s="24"/>
      <c r="P10" s="24"/>
      <c r="Q10" s="24"/>
      <c r="R10" s="24"/>
      <c r="S10" s="24"/>
    </row>
    <row r="11" spans="1:24" x14ac:dyDescent="0.25">
      <c r="B11" s="17">
        <f>B5*1.15</f>
        <v>0</v>
      </c>
      <c r="C11" s="25"/>
      <c r="D11" s="22" t="s">
        <v>1</v>
      </c>
    </row>
    <row r="12" spans="1:24" x14ac:dyDescent="0.25">
      <c r="B12" s="17">
        <f>ROUND(B11,0)</f>
        <v>0</v>
      </c>
      <c r="C12" s="25"/>
      <c r="D12" s="22" t="s">
        <v>8</v>
      </c>
    </row>
    <row r="13" spans="1:24" x14ac:dyDescent="0.25">
      <c r="B13" s="25"/>
      <c r="C13" s="25"/>
      <c r="D13" s="9"/>
    </row>
    <row r="14" spans="1:24" x14ac:dyDescent="0.25">
      <c r="B14" s="25" t="s">
        <v>10</v>
      </c>
      <c r="C14" s="25"/>
      <c r="D14" s="9"/>
    </row>
    <row r="15" spans="1:24" x14ac:dyDescent="0.25">
      <c r="B15" s="25"/>
      <c r="C15" s="25"/>
      <c r="D15" s="9"/>
    </row>
    <row r="16" spans="1:24" x14ac:dyDescent="0.25">
      <c r="B16" s="21" t="s">
        <v>54</v>
      </c>
      <c r="C16" s="25"/>
      <c r="D16" s="9"/>
    </row>
    <row r="17" spans="2:21" x14ac:dyDescent="0.25">
      <c r="B17" s="25"/>
      <c r="C17" s="25"/>
      <c r="D17" s="9"/>
    </row>
    <row r="18" spans="2:21" x14ac:dyDescent="0.25">
      <c r="B18" s="11"/>
      <c r="C18" s="11"/>
      <c r="D18" s="9"/>
    </row>
    <row r="19" spans="2:21" x14ac:dyDescent="0.25">
      <c r="B19" s="12">
        <v>0</v>
      </c>
      <c r="C19" s="26"/>
      <c r="D19" s="22" t="s">
        <v>7</v>
      </c>
    </row>
    <row r="20" spans="2:21" x14ac:dyDescent="0.25">
      <c r="B20" s="25"/>
      <c r="C20" s="26"/>
      <c r="D20" s="9"/>
    </row>
    <row r="21" spans="2:21" x14ac:dyDescent="0.25">
      <c r="B21" s="86" t="s">
        <v>14</v>
      </c>
      <c r="C21" s="86"/>
      <c r="D21" s="86"/>
      <c r="E21" s="86"/>
      <c r="F21" s="86"/>
      <c r="G21" s="86"/>
      <c r="H21" s="86"/>
      <c r="I21" s="86"/>
      <c r="J21" s="86"/>
      <c r="K21" s="86"/>
      <c r="L21" s="86"/>
      <c r="M21" s="86"/>
      <c r="N21" s="86"/>
      <c r="O21" s="86"/>
      <c r="P21" s="86"/>
      <c r="Q21" s="86"/>
      <c r="R21" s="86"/>
      <c r="S21" s="86"/>
    </row>
    <row r="22" spans="2:21" x14ac:dyDescent="0.25">
      <c r="B22" s="86"/>
      <c r="C22" s="86"/>
      <c r="D22" s="86"/>
      <c r="E22" s="86"/>
      <c r="F22" s="86"/>
      <c r="G22" s="86"/>
      <c r="H22" s="86"/>
      <c r="I22" s="86"/>
      <c r="J22" s="86"/>
      <c r="K22" s="86"/>
      <c r="L22" s="86"/>
      <c r="M22" s="86"/>
      <c r="N22" s="86"/>
      <c r="O22" s="86"/>
      <c r="P22" s="86"/>
      <c r="Q22" s="86"/>
      <c r="R22" s="86"/>
      <c r="S22" s="86"/>
    </row>
    <row r="23" spans="2:21" x14ac:dyDescent="0.25">
      <c r="B23" s="24"/>
      <c r="C23" s="24"/>
      <c r="D23" s="24"/>
      <c r="E23" s="24"/>
      <c r="F23" s="24"/>
      <c r="G23" s="24"/>
      <c r="H23" s="24"/>
      <c r="I23" s="24"/>
      <c r="J23" s="24"/>
      <c r="K23" s="24"/>
      <c r="L23" s="24"/>
      <c r="M23" s="24"/>
      <c r="N23" s="24"/>
      <c r="O23" s="24"/>
      <c r="P23" s="24"/>
      <c r="Q23" s="24"/>
      <c r="R23" s="24"/>
      <c r="S23" s="24"/>
    </row>
    <row r="24" spans="2:21" ht="15" customHeight="1" x14ac:dyDescent="0.25">
      <c r="B24" s="86" t="s">
        <v>55</v>
      </c>
      <c r="C24" s="86"/>
      <c r="D24" s="86"/>
      <c r="E24" s="86"/>
      <c r="F24" s="86"/>
      <c r="G24" s="86"/>
      <c r="H24" s="86"/>
      <c r="I24" s="86"/>
      <c r="J24" s="86"/>
      <c r="K24" s="86"/>
      <c r="L24" s="86"/>
      <c r="M24" s="86"/>
      <c r="N24" s="86"/>
      <c r="O24" s="86"/>
      <c r="P24" s="86"/>
      <c r="Q24" s="86"/>
      <c r="R24" s="86"/>
      <c r="S24" s="86"/>
      <c r="U24" s="31"/>
    </row>
    <row r="25" spans="2:21" x14ac:dyDescent="0.25">
      <c r="B25" s="86"/>
      <c r="C25" s="86"/>
      <c r="D25" s="86"/>
      <c r="E25" s="86"/>
      <c r="F25" s="86"/>
      <c r="G25" s="86"/>
      <c r="H25" s="86"/>
      <c r="I25" s="86"/>
      <c r="J25" s="86"/>
      <c r="K25" s="86"/>
      <c r="L25" s="86"/>
      <c r="M25" s="86"/>
      <c r="N25" s="86"/>
      <c r="O25" s="86"/>
      <c r="P25" s="86"/>
      <c r="Q25" s="86"/>
      <c r="R25" s="86"/>
      <c r="S25" s="86"/>
    </row>
    <row r="26" spans="2:21" x14ac:dyDescent="0.25">
      <c r="B26" s="86"/>
      <c r="C26" s="86"/>
      <c r="D26" s="86"/>
      <c r="E26" s="86"/>
      <c r="F26" s="86"/>
      <c r="G26" s="86"/>
      <c r="H26" s="86"/>
      <c r="I26" s="86"/>
      <c r="J26" s="86"/>
      <c r="K26" s="86"/>
      <c r="L26" s="86"/>
      <c r="M26" s="86"/>
      <c r="N26" s="86"/>
      <c r="O26" s="86"/>
      <c r="P26" s="86"/>
      <c r="Q26" s="86"/>
      <c r="R26" s="86"/>
      <c r="S26" s="86"/>
    </row>
    <row r="27" spans="2:21" x14ac:dyDescent="0.25">
      <c r="B27" s="24"/>
      <c r="C27" s="24"/>
      <c r="D27" s="24"/>
      <c r="E27" s="24"/>
      <c r="F27" s="24"/>
      <c r="G27" s="24"/>
      <c r="H27" s="24"/>
      <c r="I27" s="24"/>
      <c r="J27" s="24"/>
      <c r="K27" s="24"/>
      <c r="L27" s="24"/>
      <c r="M27" s="24"/>
      <c r="N27" s="24"/>
      <c r="O27" s="24"/>
      <c r="P27" s="24"/>
      <c r="Q27" s="24"/>
      <c r="R27" s="24"/>
      <c r="S27" s="24"/>
    </row>
    <row r="28" spans="2:21" x14ac:dyDescent="0.25">
      <c r="B28" s="24"/>
      <c r="C28" s="24"/>
      <c r="D28" s="24"/>
      <c r="E28" s="24"/>
      <c r="F28" s="24"/>
      <c r="G28" s="24"/>
      <c r="H28" s="24"/>
      <c r="I28" s="24"/>
      <c r="J28" s="24"/>
      <c r="K28" s="24"/>
      <c r="L28" s="24"/>
      <c r="M28" s="24"/>
      <c r="N28" s="24"/>
      <c r="O28" s="24"/>
      <c r="P28" s="24"/>
      <c r="Q28" s="24"/>
      <c r="R28" s="24"/>
      <c r="S28" s="24"/>
    </row>
    <row r="29" spans="2:21" x14ac:dyDescent="0.25">
      <c r="B29" s="17">
        <f>B12*B19</f>
        <v>0</v>
      </c>
      <c r="C29" s="25"/>
      <c r="D29" s="22" t="s">
        <v>2</v>
      </c>
    </row>
    <row r="30" spans="2:21" x14ac:dyDescent="0.25">
      <c r="B30" s="25"/>
      <c r="C30" s="25"/>
      <c r="D30" s="9"/>
    </row>
    <row r="31" spans="2:21" x14ac:dyDescent="0.25">
      <c r="B31" s="25" t="s">
        <v>11</v>
      </c>
      <c r="C31" s="25"/>
      <c r="D31" s="9"/>
    </row>
    <row r="32" spans="2:21" x14ac:dyDescent="0.25">
      <c r="B32" s="25"/>
      <c r="C32" s="25"/>
      <c r="D32" s="9"/>
    </row>
    <row r="33" spans="2:19" x14ac:dyDescent="0.25">
      <c r="B33" s="11"/>
      <c r="C33" s="11"/>
      <c r="D33" s="9"/>
    </row>
    <row r="34" spans="2:19" x14ac:dyDescent="0.25">
      <c r="B34" s="15">
        <v>22</v>
      </c>
      <c r="C34" s="27"/>
      <c r="D34" s="22" t="s">
        <v>3</v>
      </c>
    </row>
    <row r="35" spans="2:19" x14ac:dyDescent="0.25">
      <c r="B35" s="25"/>
      <c r="C35" s="25"/>
      <c r="D35" s="9"/>
    </row>
    <row r="36" spans="2:19" x14ac:dyDescent="0.25">
      <c r="B36" s="84" t="s">
        <v>15</v>
      </c>
      <c r="C36" s="84"/>
      <c r="D36" s="84"/>
      <c r="E36" s="84"/>
      <c r="F36" s="84"/>
      <c r="G36" s="84"/>
      <c r="H36" s="84"/>
      <c r="I36" s="84"/>
      <c r="J36" s="84"/>
      <c r="K36" s="84"/>
      <c r="L36" s="84"/>
      <c r="M36" s="84"/>
      <c r="N36" s="84"/>
      <c r="O36" s="84"/>
      <c r="P36" s="84"/>
      <c r="Q36" s="84"/>
      <c r="R36" s="84"/>
      <c r="S36" s="84"/>
    </row>
    <row r="37" spans="2:19" x14ac:dyDescent="0.25">
      <c r="B37" s="84"/>
      <c r="C37" s="84"/>
      <c r="D37" s="84"/>
      <c r="E37" s="84"/>
      <c r="F37" s="84"/>
      <c r="G37" s="84"/>
      <c r="H37" s="84"/>
      <c r="I37" s="84"/>
      <c r="J37" s="84"/>
      <c r="K37" s="84"/>
      <c r="L37" s="84"/>
      <c r="M37" s="84"/>
      <c r="N37" s="84"/>
      <c r="O37" s="84"/>
      <c r="P37" s="84"/>
      <c r="Q37" s="84"/>
      <c r="R37" s="84"/>
      <c r="S37" s="84"/>
    </row>
    <row r="38" spans="2:19" x14ac:dyDescent="0.25">
      <c r="B38" s="25"/>
      <c r="C38" s="25"/>
      <c r="D38" s="9"/>
    </row>
    <row r="39" spans="2:19" x14ac:dyDescent="0.25">
      <c r="B39" s="11"/>
      <c r="C39" s="11"/>
      <c r="D39" s="9"/>
    </row>
    <row r="40" spans="2:19" x14ac:dyDescent="0.25">
      <c r="B40" s="17">
        <f>B29/B34</f>
        <v>0</v>
      </c>
      <c r="C40" s="25"/>
      <c r="D40" s="22" t="s">
        <v>4</v>
      </c>
    </row>
    <row r="41" spans="2:19" x14ac:dyDescent="0.25">
      <c r="B41" s="25"/>
      <c r="C41" s="25"/>
      <c r="D41" s="9"/>
    </row>
    <row r="42" spans="2:19" x14ac:dyDescent="0.25">
      <c r="B42" s="25" t="s">
        <v>16</v>
      </c>
      <c r="C42" s="25"/>
      <c r="D42" s="9"/>
    </row>
    <row r="43" spans="2:19" x14ac:dyDescent="0.25">
      <c r="B43" s="25"/>
      <c r="C43" s="25"/>
      <c r="D43" s="9"/>
    </row>
    <row r="44" spans="2:19" x14ac:dyDescent="0.25">
      <c r="B44" s="11"/>
      <c r="C44" s="11"/>
      <c r="D44" s="9"/>
    </row>
    <row r="45" spans="2:19" x14ac:dyDescent="0.25">
      <c r="B45" s="15">
        <v>1</v>
      </c>
      <c r="C45" s="27"/>
      <c r="D45" s="22" t="s">
        <v>5</v>
      </c>
    </row>
    <row r="46" spans="2:19" x14ac:dyDescent="0.25">
      <c r="B46" s="25"/>
      <c r="C46" s="25"/>
      <c r="D46" s="9"/>
    </row>
    <row r="47" spans="2:19" ht="15" customHeight="1" x14ac:dyDescent="0.25">
      <c r="B47" s="84" t="s">
        <v>17</v>
      </c>
      <c r="C47" s="84"/>
      <c r="D47" s="84"/>
      <c r="E47" s="84"/>
      <c r="F47" s="84"/>
      <c r="G47" s="84"/>
      <c r="H47" s="84"/>
      <c r="I47" s="84"/>
      <c r="J47" s="84"/>
      <c r="K47" s="84"/>
      <c r="L47" s="84"/>
      <c r="M47" s="84"/>
      <c r="N47" s="84"/>
      <c r="O47" s="84"/>
      <c r="P47" s="84"/>
      <c r="Q47" s="84"/>
      <c r="R47" s="84"/>
      <c r="S47" s="84"/>
    </row>
    <row r="48" spans="2:19" x14ac:dyDescent="0.25">
      <c r="B48" s="84"/>
      <c r="C48" s="84"/>
      <c r="D48" s="84"/>
      <c r="E48" s="84"/>
      <c r="F48" s="84"/>
      <c r="G48" s="84"/>
      <c r="H48" s="84"/>
      <c r="I48" s="84"/>
      <c r="J48" s="84"/>
      <c r="K48" s="84"/>
      <c r="L48" s="84"/>
      <c r="M48" s="84"/>
      <c r="N48" s="84"/>
      <c r="O48" s="84"/>
      <c r="P48" s="84"/>
      <c r="Q48" s="84"/>
      <c r="R48" s="84"/>
      <c r="S48" s="84"/>
    </row>
    <row r="49" spans="2:19" x14ac:dyDescent="0.25">
      <c r="B49" s="30"/>
      <c r="C49" s="30"/>
      <c r="D49" s="30"/>
      <c r="E49" s="30"/>
      <c r="F49" s="30"/>
      <c r="G49" s="30"/>
      <c r="H49" s="30"/>
      <c r="I49" s="30"/>
      <c r="J49" s="30"/>
      <c r="K49" s="30"/>
      <c r="L49" s="30"/>
      <c r="M49" s="30"/>
      <c r="N49" s="30"/>
      <c r="O49" s="30"/>
      <c r="P49" s="30"/>
      <c r="Q49" s="30"/>
      <c r="R49" s="30"/>
      <c r="S49" s="30"/>
    </row>
    <row r="50" spans="2:19" x14ac:dyDescent="0.25">
      <c r="B50" s="25"/>
      <c r="C50" s="25"/>
      <c r="D50" s="9"/>
    </row>
    <row r="51" spans="2:19" x14ac:dyDescent="0.25">
      <c r="B51" s="83">
        <f>B40*B45</f>
        <v>0</v>
      </c>
      <c r="C51" s="25"/>
      <c r="D51" s="22" t="s">
        <v>6</v>
      </c>
    </row>
    <row r="52" spans="2:19" x14ac:dyDescent="0.25">
      <c r="B52" s="25"/>
      <c r="C52" s="25"/>
      <c r="D52" s="9"/>
    </row>
    <row r="53" spans="2:19" ht="15" customHeight="1" x14ac:dyDescent="0.25">
      <c r="B53" s="85" t="s">
        <v>58</v>
      </c>
      <c r="C53" s="85"/>
      <c r="D53" s="85"/>
      <c r="E53" s="85"/>
      <c r="F53" s="85"/>
      <c r="G53" s="85"/>
      <c r="H53" s="85"/>
      <c r="I53" s="85"/>
      <c r="J53" s="85"/>
      <c r="K53" s="85"/>
      <c r="L53" s="85"/>
      <c r="M53" s="85"/>
      <c r="N53" s="85"/>
      <c r="O53" s="85"/>
      <c r="P53" s="85"/>
      <c r="Q53" s="85"/>
      <c r="R53" s="85"/>
      <c r="S53" s="85"/>
    </row>
    <row r="54" spans="2:19" x14ac:dyDescent="0.25">
      <c r="B54" s="85"/>
      <c r="C54" s="85"/>
      <c r="D54" s="85"/>
      <c r="E54" s="85"/>
      <c r="F54" s="85"/>
      <c r="G54" s="85"/>
      <c r="H54" s="85"/>
      <c r="I54" s="85"/>
      <c r="J54" s="85"/>
      <c r="K54" s="85"/>
      <c r="L54" s="85"/>
      <c r="M54" s="85"/>
      <c r="N54" s="85"/>
      <c r="O54" s="85"/>
      <c r="P54" s="85"/>
      <c r="Q54" s="85"/>
      <c r="R54" s="85"/>
      <c r="S54" s="85"/>
    </row>
    <row r="55" spans="2:19" x14ac:dyDescent="0.25">
      <c r="B55" s="85"/>
      <c r="C55" s="85"/>
      <c r="D55" s="85"/>
      <c r="E55" s="85"/>
      <c r="F55" s="85"/>
      <c r="G55" s="85"/>
      <c r="H55" s="85"/>
      <c r="I55" s="85"/>
      <c r="J55" s="85"/>
      <c r="K55" s="85"/>
      <c r="L55" s="85"/>
      <c r="M55" s="85"/>
      <c r="N55" s="85"/>
      <c r="O55" s="85"/>
      <c r="P55" s="85"/>
      <c r="Q55" s="85"/>
      <c r="R55" s="85"/>
      <c r="S55" s="85"/>
    </row>
    <row r="56" spans="2:19" x14ac:dyDescent="0.25">
      <c r="B56" s="25"/>
      <c r="C56" s="25"/>
      <c r="D56" s="9"/>
    </row>
    <row r="57" spans="2:19" x14ac:dyDescent="0.25">
      <c r="B57" s="25"/>
      <c r="C57" s="25"/>
      <c r="D57" s="9"/>
    </row>
  </sheetData>
  <sheetProtection sheet="1" objects="1" scenarios="1"/>
  <mergeCells count="6">
    <mergeCell ref="B36:S37"/>
    <mergeCell ref="B47:S48"/>
    <mergeCell ref="B53:S55"/>
    <mergeCell ref="B7:S8"/>
    <mergeCell ref="B21:S22"/>
    <mergeCell ref="B24:S26"/>
  </mergeCells>
  <dataValidations count="3">
    <dataValidation type="decimal" allowBlank="1" showInputMessage="1" showErrorMessage="1" error="Timebase must be less than or equal to 1. " sqref="B19 C19:C20" xr:uid="{A736050C-E1B9-41CB-A2BD-F603BF190E59}">
      <formula1>0</formula1>
      <formula2>1</formula2>
    </dataValidation>
    <dataValidation type="whole" allowBlank="1" showInputMessage="1" showErrorMessage="1" error="Can only be 21 or 22 based on the Payroll Calendar" sqref="B34:C34" xr:uid="{EA12203A-B61A-4E8F-870B-A2AACCD4012F}">
      <formula1>21</formula1>
      <formula2>22</formula2>
    </dataValidation>
    <dataValidation type="whole" allowBlank="1" showInputMessage="1" showErrorMessage="1" error="Must be between 1 and the total number of days in the pay period. Either 21 or 22. " sqref="B45:C45" xr:uid="{6E963A3B-19E0-4458-B9F3-C110D5A6ED56}">
      <formula1>1</formula1>
      <formula2>22</formula2>
    </dataValidation>
  </dataValidations>
  <hyperlinks>
    <hyperlink ref="A3" r:id="rId1" xr:uid="{4756D9F8-7B2C-4EE0-953F-FED0AB28EF73}"/>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5FCAB-4161-451F-B181-238AAE088778}">
  <dimension ref="A1:S168"/>
  <sheetViews>
    <sheetView workbookViewId="0">
      <selection activeCell="O1" sqref="O1"/>
    </sheetView>
  </sheetViews>
  <sheetFormatPr defaultRowHeight="15" x14ac:dyDescent="0.25"/>
  <cols>
    <col min="2" max="2" width="4.7109375" customWidth="1"/>
    <col min="3" max="3" width="11.140625" style="33" bestFit="1" customWidth="1"/>
    <col min="4" max="4" width="4.7109375" customWidth="1"/>
  </cols>
  <sheetData>
    <row r="1" spans="1:19" ht="51.75" x14ac:dyDescent="0.25">
      <c r="A1" s="73" t="s">
        <v>47</v>
      </c>
      <c r="B1" s="73"/>
      <c r="C1" s="73" t="s">
        <v>48</v>
      </c>
      <c r="D1" s="73"/>
      <c r="E1" s="73" t="s">
        <v>49</v>
      </c>
      <c r="I1" s="32" t="s">
        <v>18</v>
      </c>
    </row>
    <row r="2" spans="1:19" x14ac:dyDescent="0.25">
      <c r="A2" s="56" t="s">
        <v>29</v>
      </c>
      <c r="B2" s="49"/>
      <c r="C2" s="57">
        <v>1.0101010101010102E-2</v>
      </c>
      <c r="D2" s="50"/>
      <c r="E2" s="58">
        <f>C2</f>
        <v>1.0101010101010102E-2</v>
      </c>
      <c r="I2" s="34" t="s">
        <v>19</v>
      </c>
    </row>
    <row r="3" spans="1:19" x14ac:dyDescent="0.25">
      <c r="A3" s="56" t="s">
        <v>30</v>
      </c>
      <c r="B3" s="49"/>
      <c r="C3" s="57">
        <v>1.3333333333333299E-2</v>
      </c>
      <c r="D3" s="50"/>
      <c r="E3" s="58">
        <f t="shared" ref="E3:E10" si="0">C3</f>
        <v>1.3333333333333299E-2</v>
      </c>
      <c r="I3" s="34" t="s">
        <v>20</v>
      </c>
    </row>
    <row r="4" spans="1:19" x14ac:dyDescent="0.25">
      <c r="A4" s="56" t="s">
        <v>31</v>
      </c>
      <c r="B4" s="49"/>
      <c r="C4" s="57">
        <v>2.0202020202020204E-2</v>
      </c>
      <c r="D4" s="50"/>
      <c r="E4" s="58">
        <f t="shared" si="0"/>
        <v>2.0202020202020204E-2</v>
      </c>
      <c r="I4" s="34"/>
    </row>
    <row r="5" spans="1:19" x14ac:dyDescent="0.25">
      <c r="A5" s="56" t="s">
        <v>32</v>
      </c>
      <c r="B5" s="49"/>
      <c r="C5" s="57">
        <v>3.0303030303030304E-2</v>
      </c>
      <c r="D5" s="50"/>
      <c r="E5" s="58">
        <f t="shared" si="0"/>
        <v>3.0303030303030304E-2</v>
      </c>
      <c r="I5" s="38"/>
      <c r="J5" s="39"/>
      <c r="K5" s="39"/>
      <c r="L5" s="39"/>
      <c r="M5" s="40" t="s">
        <v>21</v>
      </c>
      <c r="N5" s="41"/>
      <c r="O5" s="38"/>
      <c r="P5" s="39"/>
      <c r="Q5" s="39"/>
      <c r="R5" s="39"/>
      <c r="S5" s="40" t="s">
        <v>21</v>
      </c>
    </row>
    <row r="6" spans="1:19" x14ac:dyDescent="0.25">
      <c r="A6" s="56" t="s">
        <v>33</v>
      </c>
      <c r="B6" s="49"/>
      <c r="C6" s="57">
        <v>3.3333333333333333E-2</v>
      </c>
      <c r="D6" s="50"/>
      <c r="E6" s="58">
        <f t="shared" si="0"/>
        <v>3.3333333333333333E-2</v>
      </c>
      <c r="F6" s="35"/>
      <c r="I6" s="42" t="s">
        <v>22</v>
      </c>
      <c r="J6" s="43"/>
      <c r="K6" s="43"/>
      <c r="L6" s="43"/>
      <c r="M6" s="44" t="s">
        <v>23</v>
      </c>
      <c r="N6" s="41"/>
      <c r="O6" s="42" t="s">
        <v>22</v>
      </c>
      <c r="P6" s="43"/>
      <c r="Q6" s="43"/>
      <c r="R6" s="43"/>
      <c r="S6" s="44" t="s">
        <v>23</v>
      </c>
    </row>
    <row r="7" spans="1:19" x14ac:dyDescent="0.25">
      <c r="A7" s="56" t="s">
        <v>34</v>
      </c>
      <c r="B7" s="49"/>
      <c r="C7" s="57">
        <v>4.0404040404040407E-2</v>
      </c>
      <c r="D7" s="50"/>
      <c r="E7" s="58">
        <f t="shared" si="0"/>
        <v>4.0404040404040407E-2</v>
      </c>
      <c r="F7" s="35"/>
      <c r="I7" s="42" t="s">
        <v>24</v>
      </c>
      <c r="J7" s="43"/>
      <c r="K7" s="43" t="s">
        <v>25</v>
      </c>
      <c r="L7" s="43"/>
      <c r="M7" s="44" t="s">
        <v>26</v>
      </c>
      <c r="N7" s="41"/>
      <c r="O7" s="42" t="s">
        <v>24</v>
      </c>
      <c r="P7" s="43"/>
      <c r="Q7" s="43" t="s">
        <v>25</v>
      </c>
      <c r="R7" s="43"/>
      <c r="S7" s="44" t="s">
        <v>26</v>
      </c>
    </row>
    <row r="8" spans="1:19" x14ac:dyDescent="0.25">
      <c r="A8" s="56" t="s">
        <v>35</v>
      </c>
      <c r="B8" s="49"/>
      <c r="C8" s="57">
        <v>5.0505050505050504E-2</v>
      </c>
      <c r="D8" s="50"/>
      <c r="E8" s="58">
        <f t="shared" si="0"/>
        <v>5.0505050505050504E-2</v>
      </c>
      <c r="F8" s="36"/>
      <c r="I8" s="45" t="s">
        <v>27</v>
      </c>
      <c r="J8" s="46"/>
      <c r="K8" s="46" t="s">
        <v>26</v>
      </c>
      <c r="L8" s="46"/>
      <c r="M8" s="47" t="s">
        <v>28</v>
      </c>
      <c r="N8" s="41"/>
      <c r="O8" s="45" t="s">
        <v>27</v>
      </c>
      <c r="P8" s="46"/>
      <c r="Q8" s="46" t="s">
        <v>26</v>
      </c>
      <c r="R8" s="46"/>
      <c r="S8" s="47" t="s">
        <v>28</v>
      </c>
    </row>
    <row r="9" spans="1:19" x14ac:dyDescent="0.25">
      <c r="A9" s="56" t="s">
        <v>36</v>
      </c>
      <c r="B9" s="49"/>
      <c r="C9" s="57">
        <v>5.3333333333333337E-2</v>
      </c>
      <c r="D9" s="50"/>
      <c r="E9" s="58">
        <f t="shared" si="0"/>
        <v>5.3333333333333337E-2</v>
      </c>
      <c r="F9" s="36"/>
      <c r="G9" s="72"/>
      <c r="I9" s="48"/>
      <c r="J9" s="49"/>
      <c r="K9" s="50"/>
      <c r="L9" s="49"/>
      <c r="M9" s="51"/>
      <c r="N9" s="52"/>
      <c r="O9" s="53">
        <v>4</v>
      </c>
      <c r="P9" s="50"/>
      <c r="Q9" s="54">
        <v>0.26666666666666666</v>
      </c>
      <c r="R9" s="50"/>
      <c r="S9" s="55">
        <f>Q9</f>
        <v>0.26666666666666666</v>
      </c>
    </row>
    <row r="10" spans="1:19" x14ac:dyDescent="0.25">
      <c r="A10" s="56" t="s">
        <v>37</v>
      </c>
      <c r="B10" s="49"/>
      <c r="C10" s="57">
        <v>6.0606060606060608E-2</v>
      </c>
      <c r="D10" s="50"/>
      <c r="E10" s="58">
        <f t="shared" si="0"/>
        <v>6.0606060606060608E-2</v>
      </c>
      <c r="F10" s="71"/>
      <c r="G10" s="72"/>
      <c r="I10" s="56" t="s">
        <v>29</v>
      </c>
      <c r="J10" s="49"/>
      <c r="K10" s="57">
        <v>1.0101010101010102E-2</v>
      </c>
      <c r="L10" s="50"/>
      <c r="M10" s="58">
        <f>K10</f>
        <v>1.0101010101010102E-2</v>
      </c>
      <c r="N10" s="52"/>
      <c r="O10" s="53">
        <v>4.0999999999999996</v>
      </c>
      <c r="P10" s="50"/>
      <c r="Q10" s="54">
        <v>0.27272727272727271</v>
      </c>
      <c r="R10" s="50"/>
      <c r="S10" s="55">
        <f t="shared" ref="S10:S18" si="1">Q10</f>
        <v>0.27272727272727271</v>
      </c>
    </row>
    <row r="11" spans="1:19" x14ac:dyDescent="0.25">
      <c r="A11" s="56" t="s">
        <v>37</v>
      </c>
      <c r="B11" s="49"/>
      <c r="C11" s="57">
        <v>6.0606060606060608E-2</v>
      </c>
      <c r="D11" s="50"/>
      <c r="E11" s="58">
        <f t="shared" ref="E11" si="2">C11</f>
        <v>6.0606060606060608E-2</v>
      </c>
      <c r="F11" s="71"/>
      <c r="G11" s="72"/>
      <c r="I11" s="56" t="s">
        <v>30</v>
      </c>
      <c r="J11" s="49"/>
      <c r="K11" s="57">
        <v>1.3333333333333299E-2</v>
      </c>
      <c r="L11" s="50"/>
      <c r="M11" s="58">
        <f t="shared" ref="M11:M18" si="3">K11</f>
        <v>1.3333333333333299E-2</v>
      </c>
      <c r="N11" s="52"/>
      <c r="O11" s="53">
        <v>4.2</v>
      </c>
      <c r="P11" s="50"/>
      <c r="Q11" s="54">
        <v>0.28000000000000003</v>
      </c>
      <c r="R11" s="50"/>
      <c r="S11" s="55">
        <f t="shared" si="1"/>
        <v>0.28000000000000003</v>
      </c>
    </row>
    <row r="12" spans="1:19" x14ac:dyDescent="0.25">
      <c r="A12" s="59">
        <v>1</v>
      </c>
      <c r="B12" s="49"/>
      <c r="C12" s="57">
        <v>6.6666666666666666E-2</v>
      </c>
      <c r="D12" s="50"/>
      <c r="E12" s="58">
        <f t="shared" ref="E12:E41" si="4">C12</f>
        <v>6.6666666666666666E-2</v>
      </c>
      <c r="F12" s="71"/>
      <c r="G12" s="72"/>
      <c r="I12" s="56" t="s">
        <v>31</v>
      </c>
      <c r="J12" s="49"/>
      <c r="K12" s="57">
        <v>2.0202020202020204E-2</v>
      </c>
      <c r="L12" s="50"/>
      <c r="M12" s="58">
        <f t="shared" si="3"/>
        <v>2.0202020202020204E-2</v>
      </c>
      <c r="N12" s="52"/>
      <c r="O12" s="53">
        <v>4.3</v>
      </c>
      <c r="P12" s="50"/>
      <c r="Q12" s="54">
        <v>0.29292929292929293</v>
      </c>
      <c r="R12" s="50"/>
      <c r="S12" s="55">
        <f t="shared" si="1"/>
        <v>0.29292929292929293</v>
      </c>
    </row>
    <row r="13" spans="1:19" x14ac:dyDescent="0.25">
      <c r="A13" s="59">
        <v>1.1000000000000001</v>
      </c>
      <c r="B13" s="49"/>
      <c r="C13" s="57">
        <v>7.3170731707317069E-2</v>
      </c>
      <c r="D13" s="50"/>
      <c r="E13" s="58">
        <f t="shared" si="4"/>
        <v>7.3170731707317069E-2</v>
      </c>
      <c r="F13" s="71"/>
      <c r="G13" s="72"/>
      <c r="I13" s="56" t="s">
        <v>32</v>
      </c>
      <c r="J13" s="49"/>
      <c r="K13" s="57">
        <v>3.0303030303030304E-2</v>
      </c>
      <c r="L13" s="50"/>
      <c r="M13" s="58">
        <f t="shared" si="3"/>
        <v>3.0303030303030304E-2</v>
      </c>
      <c r="N13" s="52"/>
      <c r="O13" s="53">
        <v>4.4000000000000004</v>
      </c>
      <c r="P13" s="50"/>
      <c r="Q13" s="54">
        <v>0.29333333333333333</v>
      </c>
      <c r="R13" s="50"/>
      <c r="S13" s="55">
        <f t="shared" si="1"/>
        <v>0.29333333333333333</v>
      </c>
    </row>
    <row r="14" spans="1:19" x14ac:dyDescent="0.25">
      <c r="A14" s="53">
        <v>1.2</v>
      </c>
      <c r="B14" s="49"/>
      <c r="C14" s="57">
        <v>0.08</v>
      </c>
      <c r="D14" s="50"/>
      <c r="E14" s="58">
        <f t="shared" si="4"/>
        <v>0.08</v>
      </c>
      <c r="F14" s="61"/>
      <c r="G14" s="72"/>
      <c r="I14" s="56" t="s">
        <v>33</v>
      </c>
      <c r="J14" s="49"/>
      <c r="K14" s="57">
        <v>3.3333333333333333E-2</v>
      </c>
      <c r="L14" s="50"/>
      <c r="M14" s="58">
        <f t="shared" si="3"/>
        <v>3.3333333333333333E-2</v>
      </c>
      <c r="N14" s="52"/>
      <c r="O14" s="53">
        <v>4.5</v>
      </c>
      <c r="P14" s="50"/>
      <c r="Q14" s="54">
        <v>0.3</v>
      </c>
      <c r="R14" s="50"/>
      <c r="S14" s="55">
        <f t="shared" si="1"/>
        <v>0.3</v>
      </c>
    </row>
    <row r="15" spans="1:19" x14ac:dyDescent="0.25">
      <c r="A15" s="53">
        <v>1.3</v>
      </c>
      <c r="B15" s="49"/>
      <c r="C15" s="57">
        <v>9.0909090909090912E-2</v>
      </c>
      <c r="D15" s="50"/>
      <c r="E15" s="58">
        <f t="shared" si="4"/>
        <v>9.0909090909090912E-2</v>
      </c>
      <c r="F15" s="61"/>
      <c r="G15" s="72"/>
      <c r="I15" s="56" t="s">
        <v>34</v>
      </c>
      <c r="J15" s="49"/>
      <c r="K15" s="57">
        <v>4.0404040404040407E-2</v>
      </c>
      <c r="L15" s="50"/>
      <c r="M15" s="58">
        <f t="shared" si="3"/>
        <v>4.0404040404040407E-2</v>
      </c>
      <c r="N15" s="52"/>
      <c r="O15" s="53">
        <v>4.5999999999999996</v>
      </c>
      <c r="P15" s="50"/>
      <c r="Q15" s="54">
        <v>0.31313131313131315</v>
      </c>
      <c r="R15" s="50"/>
      <c r="S15" s="55">
        <f t="shared" si="1"/>
        <v>0.31313131313131315</v>
      </c>
    </row>
    <row r="16" spans="1:19" x14ac:dyDescent="0.25">
      <c r="A16" s="53">
        <v>1.4</v>
      </c>
      <c r="B16" s="49"/>
      <c r="C16" s="57">
        <v>9.3333333333333338E-2</v>
      </c>
      <c r="D16" s="50"/>
      <c r="E16" s="58">
        <f t="shared" si="4"/>
        <v>9.3333333333333338E-2</v>
      </c>
      <c r="F16" s="61"/>
      <c r="G16" s="72"/>
      <c r="I16" s="56" t="s">
        <v>35</v>
      </c>
      <c r="J16" s="49"/>
      <c r="K16" s="57">
        <v>5.0505050505050504E-2</v>
      </c>
      <c r="L16" s="50"/>
      <c r="M16" s="58">
        <f t="shared" si="3"/>
        <v>5.0505050505050504E-2</v>
      </c>
      <c r="N16" s="52"/>
      <c r="O16" s="53">
        <v>4.7</v>
      </c>
      <c r="P16" s="50"/>
      <c r="Q16" s="54">
        <v>0.31343283582089554</v>
      </c>
      <c r="R16" s="50"/>
      <c r="S16" s="55">
        <f t="shared" si="1"/>
        <v>0.31343283582089554</v>
      </c>
    </row>
    <row r="17" spans="1:19" x14ac:dyDescent="0.25">
      <c r="A17" s="53">
        <v>1.5</v>
      </c>
      <c r="B17" s="49"/>
      <c r="C17" s="57">
        <v>0.1</v>
      </c>
      <c r="D17" s="50"/>
      <c r="E17" s="58">
        <f t="shared" si="4"/>
        <v>0.1</v>
      </c>
      <c r="F17" s="61"/>
      <c r="G17" s="72"/>
      <c r="I17" s="56" t="s">
        <v>36</v>
      </c>
      <c r="J17" s="49"/>
      <c r="K17" s="57">
        <v>5.3333333333333337E-2</v>
      </c>
      <c r="L17" s="50"/>
      <c r="M17" s="58">
        <f t="shared" si="3"/>
        <v>5.3333333333333337E-2</v>
      </c>
      <c r="N17" s="52"/>
      <c r="O17" s="53">
        <v>4.8</v>
      </c>
      <c r="P17" s="50"/>
      <c r="Q17" s="54">
        <v>0.32</v>
      </c>
      <c r="R17" s="50"/>
      <c r="S17" s="55">
        <f t="shared" si="1"/>
        <v>0.32</v>
      </c>
    </row>
    <row r="18" spans="1:19" x14ac:dyDescent="0.25">
      <c r="A18" s="53">
        <v>1.6</v>
      </c>
      <c r="B18" s="49"/>
      <c r="C18" s="57">
        <v>0.1111111111111111</v>
      </c>
      <c r="D18" s="50"/>
      <c r="E18" s="58">
        <f t="shared" si="4"/>
        <v>0.1111111111111111</v>
      </c>
      <c r="F18" s="61"/>
      <c r="G18" s="72"/>
      <c r="I18" s="56" t="s">
        <v>37</v>
      </c>
      <c r="J18" s="49"/>
      <c r="K18" s="57">
        <v>6.0606060606060608E-2</v>
      </c>
      <c r="L18" s="50"/>
      <c r="M18" s="58">
        <f t="shared" si="3"/>
        <v>6.0606060606060608E-2</v>
      </c>
      <c r="N18" s="52"/>
      <c r="O18" s="53">
        <v>4.9000000000000004</v>
      </c>
      <c r="P18" s="50"/>
      <c r="Q18" s="54">
        <v>0.33333333333333331</v>
      </c>
      <c r="R18" s="50"/>
      <c r="S18" s="55">
        <f t="shared" si="1"/>
        <v>0.33333333333333331</v>
      </c>
    </row>
    <row r="19" spans="1:19" x14ac:dyDescent="0.25">
      <c r="A19" s="53">
        <v>1.7</v>
      </c>
      <c r="B19" s="49"/>
      <c r="C19" s="57">
        <v>0.11320754716981132</v>
      </c>
      <c r="D19" s="50"/>
      <c r="E19" s="58">
        <f t="shared" si="4"/>
        <v>0.11320754716981132</v>
      </c>
      <c r="F19" s="61"/>
      <c r="G19" s="72"/>
      <c r="I19" s="56" t="s">
        <v>38</v>
      </c>
      <c r="J19" s="49"/>
      <c r="K19" s="54"/>
      <c r="L19" s="50"/>
      <c r="M19" s="58"/>
      <c r="N19" s="52"/>
      <c r="O19" s="53"/>
      <c r="P19" s="50"/>
      <c r="Q19" s="54"/>
      <c r="R19" s="50"/>
      <c r="S19" s="55"/>
    </row>
    <row r="20" spans="1:19" x14ac:dyDescent="0.25">
      <c r="A20" s="53">
        <v>1.8</v>
      </c>
      <c r="B20" s="49"/>
      <c r="C20" s="57">
        <v>0.12</v>
      </c>
      <c r="D20" s="50"/>
      <c r="E20" s="58">
        <f t="shared" si="4"/>
        <v>0.12</v>
      </c>
      <c r="F20" s="61"/>
      <c r="G20" s="72"/>
      <c r="I20" s="59">
        <v>1</v>
      </c>
      <c r="J20" s="49"/>
      <c r="K20" s="57">
        <v>6.6666666666666666E-2</v>
      </c>
      <c r="L20" s="50"/>
      <c r="M20" s="58">
        <f t="shared" ref="M20:M29" si="5">K20</f>
        <v>6.6666666666666666E-2</v>
      </c>
      <c r="N20" s="52"/>
      <c r="O20" s="53">
        <v>5</v>
      </c>
      <c r="P20" s="50"/>
      <c r="Q20" s="57">
        <v>0.33333333333333331</v>
      </c>
      <c r="R20" s="50"/>
      <c r="S20" s="55">
        <f t="shared" ref="S20:S29" si="6">Q20</f>
        <v>0.33333333333333331</v>
      </c>
    </row>
    <row r="21" spans="1:19" x14ac:dyDescent="0.25">
      <c r="A21" s="53">
        <v>1.9</v>
      </c>
      <c r="B21" s="49"/>
      <c r="C21" s="57">
        <v>0.13131313131313133</v>
      </c>
      <c r="D21" s="50"/>
      <c r="E21" s="58">
        <f t="shared" si="4"/>
        <v>0.13131313131313133</v>
      </c>
      <c r="F21" s="61"/>
      <c r="G21" s="72"/>
      <c r="I21" s="59">
        <v>1.1000000000000001</v>
      </c>
      <c r="J21" s="49"/>
      <c r="K21" s="57">
        <v>7.3170731707317069E-2</v>
      </c>
      <c r="L21" s="50"/>
      <c r="M21" s="58">
        <f t="shared" si="5"/>
        <v>7.3170731707317069E-2</v>
      </c>
      <c r="N21" s="52"/>
      <c r="O21" s="53">
        <v>5.0999999999999996</v>
      </c>
      <c r="P21" s="50"/>
      <c r="Q21" s="54">
        <v>0.34</v>
      </c>
      <c r="R21" s="50"/>
      <c r="S21" s="55">
        <f t="shared" si="6"/>
        <v>0.34</v>
      </c>
    </row>
    <row r="22" spans="1:19" x14ac:dyDescent="0.25">
      <c r="A22" s="53">
        <v>2</v>
      </c>
      <c r="B22" s="49"/>
      <c r="C22" s="57">
        <v>0.13333333333333333</v>
      </c>
      <c r="D22" s="50"/>
      <c r="E22" s="58">
        <f t="shared" si="4"/>
        <v>0.13333333333333333</v>
      </c>
      <c r="F22" s="61"/>
      <c r="G22" s="72"/>
      <c r="I22" s="53">
        <v>1.2</v>
      </c>
      <c r="J22" s="49"/>
      <c r="K22" s="57">
        <v>0.08</v>
      </c>
      <c r="L22" s="50"/>
      <c r="M22" s="58">
        <f t="shared" si="5"/>
        <v>0.08</v>
      </c>
      <c r="N22" s="52"/>
      <c r="O22" s="53">
        <v>5.2</v>
      </c>
      <c r="P22" s="50"/>
      <c r="Q22" s="54">
        <v>0.35</v>
      </c>
      <c r="R22" s="50"/>
      <c r="S22" s="55">
        <f t="shared" si="6"/>
        <v>0.35</v>
      </c>
    </row>
    <row r="23" spans="1:19" x14ac:dyDescent="0.25">
      <c r="A23" s="53">
        <v>2.1</v>
      </c>
      <c r="B23" s="49"/>
      <c r="C23" s="57">
        <v>0.14000000000000001</v>
      </c>
      <c r="D23" s="50"/>
      <c r="E23" s="58">
        <f t="shared" si="4"/>
        <v>0.14000000000000001</v>
      </c>
      <c r="F23" s="61"/>
      <c r="G23" s="72"/>
      <c r="I23" s="53">
        <v>1.3</v>
      </c>
      <c r="J23" s="49"/>
      <c r="K23" s="57">
        <v>9.0909090909090912E-2</v>
      </c>
      <c r="L23" s="50"/>
      <c r="M23" s="58">
        <f t="shared" si="5"/>
        <v>9.0909090909090912E-2</v>
      </c>
      <c r="N23" s="52"/>
      <c r="O23" s="53">
        <v>5.3</v>
      </c>
      <c r="P23" s="50"/>
      <c r="Q23" s="54">
        <v>0.35294117647058826</v>
      </c>
      <c r="R23" s="50"/>
      <c r="S23" s="55">
        <f t="shared" si="6"/>
        <v>0.35294117647058826</v>
      </c>
    </row>
    <row r="24" spans="1:19" x14ac:dyDescent="0.25">
      <c r="A24" s="53">
        <v>2.2000000000000002</v>
      </c>
      <c r="B24" s="49"/>
      <c r="C24" s="57">
        <v>0.15</v>
      </c>
      <c r="D24" s="50"/>
      <c r="E24" s="58">
        <f t="shared" si="4"/>
        <v>0.15</v>
      </c>
      <c r="F24" s="61"/>
      <c r="G24" s="72"/>
      <c r="I24" s="53">
        <v>1.4</v>
      </c>
      <c r="J24" s="49"/>
      <c r="K24" s="57">
        <v>9.3333333333333338E-2</v>
      </c>
      <c r="L24" s="50"/>
      <c r="M24" s="58">
        <f t="shared" si="5"/>
        <v>9.3333333333333338E-2</v>
      </c>
      <c r="N24" s="52"/>
      <c r="O24" s="53">
        <v>5.4</v>
      </c>
      <c r="P24" s="50"/>
      <c r="Q24" s="54">
        <v>0.36</v>
      </c>
      <c r="R24" s="50"/>
      <c r="S24" s="55">
        <f t="shared" si="6"/>
        <v>0.36</v>
      </c>
    </row>
    <row r="25" spans="1:19" x14ac:dyDescent="0.25">
      <c r="A25" s="53">
        <v>2.2999999999999998</v>
      </c>
      <c r="B25" s="49"/>
      <c r="C25" s="57">
        <v>0.15384615384615385</v>
      </c>
      <c r="D25" s="50"/>
      <c r="E25" s="58">
        <f t="shared" si="4"/>
        <v>0.15384615384615385</v>
      </c>
      <c r="F25" s="61"/>
      <c r="G25" s="72"/>
      <c r="I25" s="53">
        <v>1.5</v>
      </c>
      <c r="J25" s="49"/>
      <c r="K25" s="57">
        <v>0.1</v>
      </c>
      <c r="L25" s="50"/>
      <c r="M25" s="58">
        <f t="shared" si="5"/>
        <v>0.1</v>
      </c>
      <c r="N25" s="52"/>
      <c r="O25" s="53">
        <v>5.5</v>
      </c>
      <c r="P25" s="50"/>
      <c r="Q25" s="54">
        <v>0.37373737373737376</v>
      </c>
      <c r="R25" s="50"/>
      <c r="S25" s="55">
        <f t="shared" si="6"/>
        <v>0.37373737373737376</v>
      </c>
    </row>
    <row r="26" spans="1:19" x14ac:dyDescent="0.25">
      <c r="A26" s="53">
        <v>2.4</v>
      </c>
      <c r="B26" s="49"/>
      <c r="C26" s="57">
        <v>0.16</v>
      </c>
      <c r="D26" s="50"/>
      <c r="E26" s="58">
        <f t="shared" si="4"/>
        <v>0.16</v>
      </c>
      <c r="F26" s="61"/>
      <c r="G26" s="72"/>
      <c r="I26" s="53">
        <v>1.6</v>
      </c>
      <c r="J26" s="49"/>
      <c r="K26" s="57">
        <v>0.1111111111111111</v>
      </c>
      <c r="L26" s="50"/>
      <c r="M26" s="58">
        <f t="shared" si="5"/>
        <v>0.1111111111111111</v>
      </c>
      <c r="N26" s="52"/>
      <c r="O26" s="53">
        <v>5.6</v>
      </c>
      <c r="P26" s="50"/>
      <c r="Q26" s="54">
        <v>0.37373737373737376</v>
      </c>
      <c r="R26" s="50"/>
      <c r="S26" s="55">
        <f t="shared" si="6"/>
        <v>0.37373737373737376</v>
      </c>
    </row>
    <row r="27" spans="1:19" x14ac:dyDescent="0.25">
      <c r="A27" s="53">
        <v>2.5</v>
      </c>
      <c r="B27" s="49"/>
      <c r="C27" s="57">
        <v>0.17171717171717171</v>
      </c>
      <c r="D27" s="50"/>
      <c r="E27" s="58">
        <f t="shared" si="4"/>
        <v>0.17171717171717171</v>
      </c>
      <c r="F27" s="61"/>
      <c r="G27" s="72"/>
      <c r="I27" s="53">
        <v>1.7</v>
      </c>
      <c r="J27" s="49"/>
      <c r="K27" s="57">
        <v>0.11320754716981132</v>
      </c>
      <c r="L27" s="50"/>
      <c r="M27" s="58">
        <f t="shared" si="5"/>
        <v>0.11320754716981132</v>
      </c>
      <c r="N27" s="52"/>
      <c r="O27" s="53">
        <v>5.7</v>
      </c>
      <c r="P27" s="50"/>
      <c r="Q27" s="54">
        <v>0.38</v>
      </c>
      <c r="R27" s="50"/>
      <c r="S27" s="55">
        <f t="shared" si="6"/>
        <v>0.38</v>
      </c>
    </row>
    <row r="28" spans="1:19" x14ac:dyDescent="0.25">
      <c r="A28" s="53">
        <v>2.6</v>
      </c>
      <c r="B28" s="49"/>
      <c r="C28" s="57">
        <v>0.17333333333333334</v>
      </c>
      <c r="D28" s="50"/>
      <c r="E28" s="58">
        <f t="shared" si="4"/>
        <v>0.17333333333333334</v>
      </c>
      <c r="F28" s="61"/>
      <c r="G28" s="72"/>
      <c r="I28" s="53">
        <v>1.8</v>
      </c>
      <c r="J28" s="49"/>
      <c r="K28" s="57">
        <v>0.12</v>
      </c>
      <c r="L28" s="50"/>
      <c r="M28" s="58">
        <f t="shared" si="5"/>
        <v>0.12</v>
      </c>
      <c r="N28" s="52"/>
      <c r="O28" s="53">
        <v>5.8</v>
      </c>
      <c r="P28" s="50"/>
      <c r="Q28" s="54">
        <v>0.39393939393939392</v>
      </c>
      <c r="R28" s="50"/>
      <c r="S28" s="55">
        <f t="shared" si="6"/>
        <v>0.39393939393939392</v>
      </c>
    </row>
    <row r="29" spans="1:19" x14ac:dyDescent="0.25">
      <c r="A29" s="53">
        <v>2.7</v>
      </c>
      <c r="B29" s="49"/>
      <c r="C29" s="57">
        <v>0.18</v>
      </c>
      <c r="D29" s="50"/>
      <c r="E29" s="58">
        <f t="shared" si="4"/>
        <v>0.18</v>
      </c>
      <c r="F29" s="61"/>
      <c r="G29" s="72"/>
      <c r="I29" s="53">
        <v>1.9</v>
      </c>
      <c r="J29" s="49"/>
      <c r="K29" s="57">
        <v>0.13131313131313133</v>
      </c>
      <c r="L29" s="50"/>
      <c r="M29" s="58">
        <f t="shared" si="5"/>
        <v>0.13131313131313133</v>
      </c>
      <c r="N29" s="52"/>
      <c r="O29" s="53">
        <v>5.9</v>
      </c>
      <c r="P29" s="50"/>
      <c r="Q29" s="54">
        <v>0.39393939393939392</v>
      </c>
      <c r="R29" s="50"/>
      <c r="S29" s="55">
        <f t="shared" si="6"/>
        <v>0.39393939393939392</v>
      </c>
    </row>
    <row r="30" spans="1:19" x14ac:dyDescent="0.25">
      <c r="A30" s="53">
        <v>2.8</v>
      </c>
      <c r="B30" s="49"/>
      <c r="C30" s="57">
        <v>0.19191919191919191</v>
      </c>
      <c r="D30" s="50"/>
      <c r="E30" s="58">
        <f t="shared" si="4"/>
        <v>0.19191919191919191</v>
      </c>
      <c r="F30" s="61"/>
      <c r="G30" s="72"/>
      <c r="I30" s="53"/>
      <c r="J30" s="49"/>
      <c r="K30" s="54"/>
      <c r="L30" s="50"/>
      <c r="M30" s="58"/>
      <c r="N30" s="52"/>
      <c r="O30" s="53"/>
      <c r="P30" s="50"/>
      <c r="Q30" s="54"/>
      <c r="R30" s="50"/>
      <c r="S30" s="55"/>
    </row>
    <row r="31" spans="1:19" x14ac:dyDescent="0.25">
      <c r="A31" s="53">
        <v>2.9</v>
      </c>
      <c r="B31" s="49"/>
      <c r="C31" s="57">
        <v>0.19354838709677419</v>
      </c>
      <c r="D31" s="50"/>
      <c r="E31" s="58">
        <f t="shared" si="4"/>
        <v>0.19354838709677419</v>
      </c>
      <c r="F31" s="61"/>
      <c r="G31" s="72"/>
      <c r="I31" s="53">
        <v>2</v>
      </c>
      <c r="J31" s="49"/>
      <c r="K31" s="57">
        <v>0.13333333333333333</v>
      </c>
      <c r="L31" s="50"/>
      <c r="M31" s="58">
        <f t="shared" ref="M31:M40" si="7">K31</f>
        <v>0.13333333333333333</v>
      </c>
      <c r="N31" s="52"/>
      <c r="O31" s="53">
        <v>6</v>
      </c>
      <c r="P31" s="50"/>
      <c r="Q31" s="57">
        <v>0.4</v>
      </c>
      <c r="R31" s="50"/>
      <c r="S31" s="55">
        <f t="shared" ref="S31:S40" si="8">Q31</f>
        <v>0.4</v>
      </c>
    </row>
    <row r="32" spans="1:19" x14ac:dyDescent="0.25">
      <c r="A32" s="53">
        <v>3</v>
      </c>
      <c r="B32" s="49"/>
      <c r="C32" s="57">
        <v>0.2</v>
      </c>
      <c r="D32" s="50"/>
      <c r="E32" s="58">
        <f t="shared" si="4"/>
        <v>0.2</v>
      </c>
      <c r="F32" s="61"/>
      <c r="G32" s="72"/>
      <c r="I32" s="53">
        <v>2.1</v>
      </c>
      <c r="J32" s="49"/>
      <c r="K32" s="57">
        <v>0.14000000000000001</v>
      </c>
      <c r="L32" s="50"/>
      <c r="M32" s="58">
        <f t="shared" si="7"/>
        <v>0.14000000000000001</v>
      </c>
      <c r="N32" s="52"/>
      <c r="O32" s="53">
        <v>6.1</v>
      </c>
      <c r="P32" s="50"/>
      <c r="Q32" s="54">
        <v>0.41414141414141414</v>
      </c>
      <c r="R32" s="50"/>
      <c r="S32" s="55">
        <f t="shared" si="8"/>
        <v>0.41414141414141414</v>
      </c>
    </row>
    <row r="33" spans="1:19" x14ac:dyDescent="0.25">
      <c r="A33" s="53">
        <v>3.1</v>
      </c>
      <c r="B33" s="49"/>
      <c r="C33" s="57">
        <v>0.21212121212121213</v>
      </c>
      <c r="D33" s="50"/>
      <c r="E33" s="58">
        <f t="shared" si="4"/>
        <v>0.21212121212121213</v>
      </c>
      <c r="F33" s="61"/>
      <c r="G33" s="72"/>
      <c r="I33" s="53">
        <v>2.2000000000000002</v>
      </c>
      <c r="J33" s="49"/>
      <c r="K33" s="57">
        <v>0.15</v>
      </c>
      <c r="L33" s="50"/>
      <c r="M33" s="58">
        <f t="shared" si="7"/>
        <v>0.15</v>
      </c>
      <c r="N33" s="52"/>
      <c r="O33" s="53">
        <v>6.2</v>
      </c>
      <c r="P33" s="50"/>
      <c r="Q33" s="54">
        <v>0.41414141414141414</v>
      </c>
      <c r="R33" s="50"/>
      <c r="S33" s="55">
        <f t="shared" si="8"/>
        <v>0.41414141414141414</v>
      </c>
    </row>
    <row r="34" spans="1:19" x14ac:dyDescent="0.25">
      <c r="A34" s="53">
        <v>3.2</v>
      </c>
      <c r="B34" s="49"/>
      <c r="C34" s="57">
        <v>0.21333333333333335</v>
      </c>
      <c r="D34" s="50"/>
      <c r="E34" s="58">
        <f t="shared" si="4"/>
        <v>0.21333333333333335</v>
      </c>
      <c r="F34" s="61"/>
      <c r="G34" s="72"/>
      <c r="I34" s="53">
        <v>2.2999999999999998</v>
      </c>
      <c r="J34" s="49"/>
      <c r="K34" s="57">
        <v>0.15384615384615385</v>
      </c>
      <c r="L34" s="50"/>
      <c r="M34" s="58">
        <f t="shared" si="7"/>
        <v>0.15384615384615385</v>
      </c>
      <c r="N34" s="52"/>
      <c r="O34" s="53">
        <v>6.3</v>
      </c>
      <c r="P34" s="50"/>
      <c r="Q34" s="54">
        <v>0.42</v>
      </c>
      <c r="R34" s="50"/>
      <c r="S34" s="55">
        <f t="shared" si="8"/>
        <v>0.42</v>
      </c>
    </row>
    <row r="35" spans="1:19" x14ac:dyDescent="0.25">
      <c r="A35" s="53">
        <v>3.3</v>
      </c>
      <c r="B35" s="49"/>
      <c r="C35" s="57">
        <v>0.22</v>
      </c>
      <c r="D35" s="50"/>
      <c r="E35" s="58">
        <f t="shared" si="4"/>
        <v>0.22</v>
      </c>
      <c r="F35" s="61"/>
      <c r="G35" s="72"/>
      <c r="I35" s="53">
        <v>2.4</v>
      </c>
      <c r="J35" s="49"/>
      <c r="K35" s="57">
        <v>0.16</v>
      </c>
      <c r="L35" s="50"/>
      <c r="M35" s="58">
        <f t="shared" si="7"/>
        <v>0.16</v>
      </c>
      <c r="N35" s="52"/>
      <c r="O35" s="53">
        <v>6.4</v>
      </c>
      <c r="P35" s="50"/>
      <c r="Q35" s="54">
        <v>0.43434343434343436</v>
      </c>
      <c r="R35" s="50"/>
      <c r="S35" s="55">
        <f t="shared" si="8"/>
        <v>0.43434343434343436</v>
      </c>
    </row>
    <row r="36" spans="1:19" x14ac:dyDescent="0.25">
      <c r="A36" s="53">
        <v>3.4</v>
      </c>
      <c r="B36" s="49"/>
      <c r="C36" s="57">
        <v>0.23232323232323232</v>
      </c>
      <c r="D36" s="50"/>
      <c r="E36" s="58">
        <f t="shared" si="4"/>
        <v>0.23232323232323232</v>
      </c>
      <c r="F36" s="61"/>
      <c r="G36" s="72"/>
      <c r="I36" s="53">
        <v>2.5</v>
      </c>
      <c r="J36" s="49"/>
      <c r="K36" s="57">
        <v>0.17171717171717171</v>
      </c>
      <c r="L36" s="50"/>
      <c r="M36" s="58">
        <f t="shared" si="7"/>
        <v>0.17171717171717171</v>
      </c>
      <c r="N36" s="52"/>
      <c r="O36" s="53">
        <v>6.5</v>
      </c>
      <c r="P36" s="50"/>
      <c r="Q36" s="54">
        <v>0.43434343434343436</v>
      </c>
      <c r="R36" s="50"/>
      <c r="S36" s="55">
        <f t="shared" si="8"/>
        <v>0.43434343434343436</v>
      </c>
    </row>
    <row r="37" spans="1:19" x14ac:dyDescent="0.25">
      <c r="A37" s="53">
        <v>3.5</v>
      </c>
      <c r="B37" s="49"/>
      <c r="C37" s="57">
        <v>0.23333333333333334</v>
      </c>
      <c r="D37" s="50"/>
      <c r="E37" s="58">
        <f t="shared" si="4"/>
        <v>0.23333333333333334</v>
      </c>
      <c r="F37" s="61"/>
      <c r="G37" s="72"/>
      <c r="I37" s="53">
        <v>2.6</v>
      </c>
      <c r="J37" s="49"/>
      <c r="K37" s="57">
        <v>0.17333333333333334</v>
      </c>
      <c r="L37" s="50"/>
      <c r="M37" s="58">
        <f t="shared" si="7"/>
        <v>0.17333333333333334</v>
      </c>
      <c r="N37" s="52"/>
      <c r="O37" s="53">
        <v>6.6</v>
      </c>
      <c r="P37" s="50"/>
      <c r="Q37" s="54">
        <v>0.44</v>
      </c>
      <c r="R37" s="50"/>
      <c r="S37" s="55">
        <f t="shared" si="8"/>
        <v>0.44</v>
      </c>
    </row>
    <row r="38" spans="1:19" x14ac:dyDescent="0.25">
      <c r="A38" s="53">
        <v>3.6</v>
      </c>
      <c r="B38" s="49"/>
      <c r="C38" s="57">
        <v>0.24</v>
      </c>
      <c r="D38" s="50"/>
      <c r="E38" s="58">
        <f t="shared" si="4"/>
        <v>0.24</v>
      </c>
      <c r="F38" s="61"/>
      <c r="G38" s="72"/>
      <c r="I38" s="53">
        <v>2.7</v>
      </c>
      <c r="J38" s="49"/>
      <c r="K38" s="57">
        <v>0.18</v>
      </c>
      <c r="L38" s="50"/>
      <c r="M38" s="58">
        <f t="shared" si="7"/>
        <v>0.18</v>
      </c>
      <c r="N38" s="52"/>
      <c r="O38" s="53">
        <v>6.7</v>
      </c>
      <c r="P38" s="50"/>
      <c r="Q38" s="54">
        <v>0.45</v>
      </c>
      <c r="R38" s="50"/>
      <c r="S38" s="55">
        <f t="shared" si="8"/>
        <v>0.45</v>
      </c>
    </row>
    <row r="39" spans="1:19" x14ac:dyDescent="0.25">
      <c r="A39" s="53">
        <v>3.7</v>
      </c>
      <c r="B39" s="49"/>
      <c r="C39" s="57">
        <v>0.25</v>
      </c>
      <c r="D39" s="50"/>
      <c r="E39" s="58">
        <f t="shared" si="4"/>
        <v>0.25</v>
      </c>
      <c r="F39" s="61"/>
      <c r="G39" s="72"/>
      <c r="I39" s="53">
        <v>2.8</v>
      </c>
      <c r="J39" s="49"/>
      <c r="K39" s="57">
        <v>0.19191919191919191</v>
      </c>
      <c r="L39" s="50"/>
      <c r="M39" s="58">
        <f t="shared" si="7"/>
        <v>0.19191919191919191</v>
      </c>
      <c r="N39" s="52"/>
      <c r="O39" s="53">
        <v>6.8</v>
      </c>
      <c r="P39" s="50"/>
      <c r="Q39" s="54">
        <v>0.45333333333333331</v>
      </c>
      <c r="R39" s="50"/>
      <c r="S39" s="55">
        <f t="shared" si="8"/>
        <v>0.45333333333333331</v>
      </c>
    </row>
    <row r="40" spans="1:19" x14ac:dyDescent="0.25">
      <c r="A40" s="53">
        <v>3.8</v>
      </c>
      <c r="B40" s="49"/>
      <c r="C40" s="57">
        <v>0.25333333333333302</v>
      </c>
      <c r="D40" s="50"/>
      <c r="E40" s="58">
        <f t="shared" si="4"/>
        <v>0.25333333333333302</v>
      </c>
      <c r="F40" s="61"/>
      <c r="G40" s="72"/>
      <c r="I40" s="53">
        <v>2.9</v>
      </c>
      <c r="J40" s="49"/>
      <c r="K40" s="57">
        <v>0.19354838709677419</v>
      </c>
      <c r="L40" s="50"/>
      <c r="M40" s="58">
        <f t="shared" si="7"/>
        <v>0.19354838709677419</v>
      </c>
      <c r="N40" s="52"/>
      <c r="O40" s="53">
        <v>6.9</v>
      </c>
      <c r="P40" s="50"/>
      <c r="Q40" s="54">
        <v>0.46</v>
      </c>
      <c r="R40" s="50"/>
      <c r="S40" s="55">
        <f t="shared" si="8"/>
        <v>0.46</v>
      </c>
    </row>
    <row r="41" spans="1:19" x14ac:dyDescent="0.25">
      <c r="A41" s="53">
        <v>3.9</v>
      </c>
      <c r="B41" s="49"/>
      <c r="C41" s="57">
        <v>0.26</v>
      </c>
      <c r="D41" s="50"/>
      <c r="E41" s="58">
        <f t="shared" si="4"/>
        <v>0.26</v>
      </c>
      <c r="F41" s="61"/>
      <c r="G41" s="72"/>
      <c r="I41" s="53"/>
      <c r="J41" s="49"/>
      <c r="K41" s="54"/>
      <c r="L41" s="50"/>
      <c r="M41" s="58"/>
      <c r="N41" s="52"/>
      <c r="O41" s="53"/>
      <c r="P41" s="50"/>
      <c r="Q41" s="54"/>
      <c r="R41" s="50"/>
      <c r="S41" s="55"/>
    </row>
    <row r="42" spans="1:19" x14ac:dyDescent="0.25">
      <c r="A42" s="53">
        <v>4</v>
      </c>
      <c r="B42" s="50"/>
      <c r="C42" s="54">
        <v>0.26666666666666666</v>
      </c>
      <c r="D42" s="50"/>
      <c r="E42" s="55">
        <f>C42</f>
        <v>0.26666666666666666</v>
      </c>
      <c r="F42" s="61"/>
      <c r="G42" s="72"/>
      <c r="I42" s="53">
        <v>3</v>
      </c>
      <c r="J42" s="49"/>
      <c r="K42" s="57">
        <v>0.2</v>
      </c>
      <c r="L42" s="50"/>
      <c r="M42" s="58">
        <f t="shared" ref="M42:M51" si="9">K42</f>
        <v>0.2</v>
      </c>
      <c r="N42" s="52"/>
      <c r="O42" s="53">
        <v>7</v>
      </c>
      <c r="P42" s="50"/>
      <c r="Q42" s="54">
        <v>0.46666666666666667</v>
      </c>
      <c r="R42" s="50"/>
      <c r="S42" s="55">
        <f t="shared" ref="S42:S51" si="10">Q42</f>
        <v>0.46666666666666667</v>
      </c>
    </row>
    <row r="43" spans="1:19" x14ac:dyDescent="0.25">
      <c r="A43" s="53">
        <v>4.0999999999999996</v>
      </c>
      <c r="B43" s="50"/>
      <c r="C43" s="54">
        <v>0.27272727272727271</v>
      </c>
      <c r="D43" s="50"/>
      <c r="E43" s="55">
        <f t="shared" ref="E43:E81" si="11">C43</f>
        <v>0.27272727272727271</v>
      </c>
      <c r="F43" s="61"/>
      <c r="G43" s="72"/>
      <c r="I43" s="53">
        <v>3.1</v>
      </c>
      <c r="J43" s="49"/>
      <c r="K43" s="57">
        <v>0.21212121212121213</v>
      </c>
      <c r="L43" s="50"/>
      <c r="M43" s="58">
        <f t="shared" si="9"/>
        <v>0.21212121212121213</v>
      </c>
      <c r="N43" s="52"/>
      <c r="O43" s="53">
        <v>7.1</v>
      </c>
      <c r="P43" s="50"/>
      <c r="Q43" s="54">
        <v>0.47474747474747475</v>
      </c>
      <c r="R43" s="50"/>
      <c r="S43" s="55">
        <f t="shared" si="10"/>
        <v>0.47474747474747475</v>
      </c>
    </row>
    <row r="44" spans="1:19" x14ac:dyDescent="0.25">
      <c r="A44" s="53">
        <v>4.2</v>
      </c>
      <c r="B44" s="50"/>
      <c r="C44" s="54">
        <v>0.28000000000000003</v>
      </c>
      <c r="D44" s="50"/>
      <c r="E44" s="55">
        <f t="shared" si="11"/>
        <v>0.28000000000000003</v>
      </c>
      <c r="F44" s="61"/>
      <c r="G44" s="72"/>
      <c r="I44" s="53">
        <v>3.2</v>
      </c>
      <c r="J44" s="49"/>
      <c r="K44" s="57">
        <v>0.21333333333333335</v>
      </c>
      <c r="L44" s="50"/>
      <c r="M44" s="58">
        <f t="shared" si="9"/>
        <v>0.21333333333333335</v>
      </c>
      <c r="N44" s="52"/>
      <c r="O44" s="53">
        <v>7.2</v>
      </c>
      <c r="P44" s="50"/>
      <c r="Q44" s="54">
        <v>0.48</v>
      </c>
      <c r="R44" s="50"/>
      <c r="S44" s="55">
        <f t="shared" si="10"/>
        <v>0.48</v>
      </c>
    </row>
    <row r="45" spans="1:19" x14ac:dyDescent="0.25">
      <c r="A45" s="53">
        <v>4.3</v>
      </c>
      <c r="B45" s="50"/>
      <c r="C45" s="54">
        <v>0.29292929292929293</v>
      </c>
      <c r="D45" s="50"/>
      <c r="E45" s="55">
        <f t="shared" si="11"/>
        <v>0.29292929292929293</v>
      </c>
      <c r="F45" s="61"/>
      <c r="G45" s="72"/>
      <c r="I45" s="53">
        <v>3.3</v>
      </c>
      <c r="J45" s="49"/>
      <c r="K45" s="57">
        <v>0.22</v>
      </c>
      <c r="L45" s="50"/>
      <c r="M45" s="58">
        <f t="shared" si="9"/>
        <v>0.22</v>
      </c>
      <c r="N45" s="52"/>
      <c r="O45" s="53">
        <v>7.3</v>
      </c>
      <c r="P45" s="50"/>
      <c r="Q45" s="54">
        <v>0.49494949494949497</v>
      </c>
      <c r="R45" s="50"/>
      <c r="S45" s="55">
        <f t="shared" si="10"/>
        <v>0.49494949494949497</v>
      </c>
    </row>
    <row r="46" spans="1:19" x14ac:dyDescent="0.25">
      <c r="A46" s="53">
        <v>4.4000000000000004</v>
      </c>
      <c r="B46" s="50"/>
      <c r="C46" s="54">
        <v>0.29333333333333333</v>
      </c>
      <c r="D46" s="50"/>
      <c r="E46" s="55">
        <f t="shared" si="11"/>
        <v>0.29333333333333333</v>
      </c>
      <c r="F46" s="61"/>
      <c r="G46" s="72"/>
      <c r="I46" s="53">
        <v>3.4</v>
      </c>
      <c r="J46" s="49"/>
      <c r="K46" s="57">
        <v>0.23232323232323232</v>
      </c>
      <c r="L46" s="50"/>
      <c r="M46" s="58">
        <f t="shared" si="9"/>
        <v>0.23232323232323232</v>
      </c>
      <c r="N46" s="52"/>
      <c r="O46" s="53">
        <v>7.4</v>
      </c>
      <c r="P46" s="50"/>
      <c r="Q46" s="54">
        <v>0.49494949494949497</v>
      </c>
      <c r="R46" s="50"/>
      <c r="S46" s="55">
        <f t="shared" si="10"/>
        <v>0.49494949494949497</v>
      </c>
    </row>
    <row r="47" spans="1:19" x14ac:dyDescent="0.25">
      <c r="A47" s="53">
        <v>4.5</v>
      </c>
      <c r="B47" s="50"/>
      <c r="C47" s="54">
        <v>0.3</v>
      </c>
      <c r="D47" s="50"/>
      <c r="E47" s="55">
        <f t="shared" si="11"/>
        <v>0.3</v>
      </c>
      <c r="F47" s="61"/>
      <c r="G47" s="72"/>
      <c r="I47" s="53">
        <v>3.5</v>
      </c>
      <c r="J47" s="49"/>
      <c r="K47" s="57">
        <v>0.23333333333333334</v>
      </c>
      <c r="L47" s="50"/>
      <c r="M47" s="58">
        <f t="shared" si="9"/>
        <v>0.23333333333333334</v>
      </c>
      <c r="N47" s="52"/>
      <c r="O47" s="53">
        <v>7.5</v>
      </c>
      <c r="P47" s="50"/>
      <c r="Q47" s="54">
        <v>0.5</v>
      </c>
      <c r="R47" s="50"/>
      <c r="S47" s="55">
        <f t="shared" si="10"/>
        <v>0.5</v>
      </c>
    </row>
    <row r="48" spans="1:19" x14ac:dyDescent="0.25">
      <c r="A48" s="53">
        <v>4.5999999999999996</v>
      </c>
      <c r="B48" s="50"/>
      <c r="C48" s="54">
        <v>0.31313131313131315</v>
      </c>
      <c r="D48" s="50"/>
      <c r="E48" s="55">
        <f t="shared" si="11"/>
        <v>0.31313131313131315</v>
      </c>
      <c r="F48" s="61"/>
      <c r="G48" s="72"/>
      <c r="I48" s="53">
        <v>3.6</v>
      </c>
      <c r="J48" s="49"/>
      <c r="K48" s="57">
        <v>0.24</v>
      </c>
      <c r="L48" s="50"/>
      <c r="M48" s="58">
        <f t="shared" si="9"/>
        <v>0.24</v>
      </c>
      <c r="N48" s="52"/>
      <c r="O48" s="53">
        <v>7.6</v>
      </c>
      <c r="P48" s="50"/>
      <c r="Q48" s="54">
        <v>0.51515151515151514</v>
      </c>
      <c r="R48" s="50"/>
      <c r="S48" s="55">
        <f t="shared" si="10"/>
        <v>0.51515151515151514</v>
      </c>
    </row>
    <row r="49" spans="1:19" x14ac:dyDescent="0.25">
      <c r="A49" s="53">
        <v>4.7</v>
      </c>
      <c r="B49" s="50"/>
      <c r="C49" s="54">
        <v>0.31343283582089554</v>
      </c>
      <c r="D49" s="50"/>
      <c r="E49" s="55">
        <f t="shared" si="11"/>
        <v>0.31343283582089554</v>
      </c>
      <c r="F49" s="61"/>
      <c r="G49" s="72"/>
      <c r="I49" s="53">
        <v>3.7</v>
      </c>
      <c r="J49" s="49"/>
      <c r="K49" s="57">
        <v>0.25</v>
      </c>
      <c r="L49" s="50"/>
      <c r="M49" s="58">
        <f t="shared" si="9"/>
        <v>0.25</v>
      </c>
      <c r="N49" s="52"/>
      <c r="O49" s="53">
        <v>7.7</v>
      </c>
      <c r="P49" s="50"/>
      <c r="Q49" s="54">
        <v>0.51515151515151514</v>
      </c>
      <c r="R49" s="50"/>
      <c r="S49" s="55">
        <f t="shared" si="10"/>
        <v>0.51515151515151514</v>
      </c>
    </row>
    <row r="50" spans="1:19" x14ac:dyDescent="0.25">
      <c r="A50" s="53">
        <v>4.8</v>
      </c>
      <c r="B50" s="50"/>
      <c r="C50" s="54">
        <v>0.32</v>
      </c>
      <c r="D50" s="50"/>
      <c r="E50" s="55">
        <f t="shared" si="11"/>
        <v>0.32</v>
      </c>
      <c r="F50" s="61"/>
      <c r="G50" s="72"/>
      <c r="I50" s="53">
        <v>3.8</v>
      </c>
      <c r="J50" s="49"/>
      <c r="K50" s="57">
        <v>0.25333333333333302</v>
      </c>
      <c r="L50" s="50"/>
      <c r="M50" s="58">
        <f t="shared" si="9"/>
        <v>0.25333333333333302</v>
      </c>
      <c r="N50" s="52"/>
      <c r="O50" s="53">
        <v>7.8</v>
      </c>
      <c r="P50" s="50"/>
      <c r="Q50" s="54">
        <v>0.52</v>
      </c>
      <c r="R50" s="50"/>
      <c r="S50" s="55">
        <f t="shared" si="10"/>
        <v>0.52</v>
      </c>
    </row>
    <row r="51" spans="1:19" x14ac:dyDescent="0.25">
      <c r="A51" s="53">
        <v>4.9000000000000004</v>
      </c>
      <c r="B51" s="50"/>
      <c r="C51" s="54">
        <v>0.33333333333333331</v>
      </c>
      <c r="D51" s="50"/>
      <c r="E51" s="55">
        <f t="shared" si="11"/>
        <v>0.33333333333333331</v>
      </c>
      <c r="F51" s="61"/>
      <c r="G51" s="72"/>
      <c r="I51" s="53">
        <v>3.9</v>
      </c>
      <c r="J51" s="49"/>
      <c r="K51" s="57">
        <v>0.26</v>
      </c>
      <c r="L51" s="50"/>
      <c r="M51" s="58">
        <f t="shared" si="9"/>
        <v>0.26</v>
      </c>
      <c r="N51" s="52"/>
      <c r="O51" s="53">
        <v>7.9</v>
      </c>
      <c r="P51" s="50"/>
      <c r="Q51" s="54">
        <v>0.53535353535353536</v>
      </c>
      <c r="R51" s="50"/>
      <c r="S51" s="55">
        <f t="shared" si="10"/>
        <v>0.53535353535353536</v>
      </c>
    </row>
    <row r="52" spans="1:19" x14ac:dyDescent="0.25">
      <c r="A52" s="53">
        <v>5</v>
      </c>
      <c r="B52" s="50"/>
      <c r="C52" s="57">
        <v>0.33333333333333331</v>
      </c>
      <c r="D52" s="50"/>
      <c r="E52" s="55">
        <f t="shared" si="11"/>
        <v>0.33333333333333331</v>
      </c>
      <c r="F52" s="61"/>
      <c r="G52" s="72"/>
      <c r="I52" s="35" t="s">
        <v>19</v>
      </c>
      <c r="J52" s="35"/>
      <c r="K52" s="35"/>
      <c r="L52" s="35"/>
      <c r="M52" s="35"/>
      <c r="N52" s="35"/>
      <c r="O52" s="35"/>
      <c r="P52" s="35"/>
      <c r="Q52" s="35"/>
      <c r="R52" s="35"/>
      <c r="S52" s="35"/>
    </row>
    <row r="53" spans="1:19" x14ac:dyDescent="0.25">
      <c r="A53" s="53">
        <v>5.0999999999999996</v>
      </c>
      <c r="B53" s="50"/>
      <c r="C53" s="54">
        <v>0.34</v>
      </c>
      <c r="D53" s="50"/>
      <c r="E53" s="55">
        <f t="shared" si="11"/>
        <v>0.34</v>
      </c>
      <c r="F53" s="61"/>
      <c r="G53" s="72"/>
      <c r="I53" s="35" t="s">
        <v>20</v>
      </c>
      <c r="J53" s="35"/>
      <c r="K53" s="35"/>
      <c r="L53" s="35"/>
      <c r="M53" s="35"/>
      <c r="N53" s="35"/>
      <c r="O53" s="35"/>
      <c r="P53" s="35"/>
      <c r="Q53" s="35"/>
      <c r="R53" s="35"/>
      <c r="S53" s="35"/>
    </row>
    <row r="54" spans="1:19" x14ac:dyDescent="0.25">
      <c r="A54" s="53">
        <v>5.2</v>
      </c>
      <c r="B54" s="50"/>
      <c r="C54" s="54">
        <v>0.35</v>
      </c>
      <c r="D54" s="50"/>
      <c r="E54" s="55">
        <f t="shared" si="11"/>
        <v>0.35</v>
      </c>
      <c r="F54" s="61"/>
      <c r="G54" s="72"/>
      <c r="I54" s="36"/>
      <c r="J54" s="36"/>
      <c r="K54" s="37"/>
      <c r="L54" s="36"/>
      <c r="M54" s="36"/>
      <c r="N54" s="36"/>
      <c r="O54" s="36"/>
      <c r="P54" s="36"/>
      <c r="Q54" s="36"/>
      <c r="R54" s="36"/>
      <c r="S54" s="36"/>
    </row>
    <row r="55" spans="1:19" x14ac:dyDescent="0.25">
      <c r="A55" s="53">
        <v>5.3</v>
      </c>
      <c r="B55" s="50"/>
      <c r="C55" s="54">
        <v>0.35294117647058826</v>
      </c>
      <c r="D55" s="50"/>
      <c r="E55" s="55">
        <f t="shared" si="11"/>
        <v>0.35294117647058826</v>
      </c>
      <c r="F55" s="61"/>
      <c r="G55" s="72"/>
      <c r="I55" s="36"/>
      <c r="J55" s="36"/>
      <c r="K55" s="37"/>
      <c r="L55" s="36"/>
      <c r="M55" s="36"/>
      <c r="N55" s="36"/>
      <c r="O55" s="36"/>
      <c r="P55" s="36"/>
      <c r="Q55" s="36"/>
      <c r="R55" s="36"/>
      <c r="S55" s="36"/>
    </row>
    <row r="56" spans="1:19" x14ac:dyDescent="0.25">
      <c r="A56" s="53">
        <v>5.4</v>
      </c>
      <c r="B56" s="50"/>
      <c r="C56" s="54">
        <v>0.36</v>
      </c>
      <c r="D56" s="50"/>
      <c r="E56" s="55">
        <f t="shared" si="11"/>
        <v>0.36</v>
      </c>
      <c r="F56" s="61"/>
      <c r="G56" s="72"/>
      <c r="I56" s="38"/>
      <c r="J56" s="39"/>
      <c r="K56" s="39"/>
      <c r="L56" s="39"/>
      <c r="M56" s="40" t="s">
        <v>21</v>
      </c>
      <c r="N56" s="41"/>
      <c r="O56" s="38"/>
      <c r="P56" s="39"/>
      <c r="Q56" s="39"/>
      <c r="R56" s="39"/>
      <c r="S56" s="40" t="s">
        <v>21</v>
      </c>
    </row>
    <row r="57" spans="1:19" x14ac:dyDescent="0.25">
      <c r="A57" s="53">
        <v>5.5</v>
      </c>
      <c r="B57" s="50"/>
      <c r="C57" s="54">
        <v>0.37373737373737376</v>
      </c>
      <c r="D57" s="50"/>
      <c r="E57" s="55">
        <f t="shared" si="11"/>
        <v>0.37373737373737376</v>
      </c>
      <c r="F57" s="35"/>
      <c r="G57" s="72"/>
      <c r="I57" s="42" t="s">
        <v>22</v>
      </c>
      <c r="J57" s="43"/>
      <c r="K57" s="43"/>
      <c r="L57" s="43"/>
      <c r="M57" s="44" t="s">
        <v>23</v>
      </c>
      <c r="N57" s="41"/>
      <c r="O57" s="42" t="s">
        <v>22</v>
      </c>
      <c r="P57" s="43"/>
      <c r="Q57" s="43"/>
      <c r="R57" s="43"/>
      <c r="S57" s="44" t="s">
        <v>23</v>
      </c>
    </row>
    <row r="58" spans="1:19" x14ac:dyDescent="0.25">
      <c r="A58" s="53">
        <v>5.6</v>
      </c>
      <c r="B58" s="50"/>
      <c r="C58" s="54">
        <v>0.37373737373737376</v>
      </c>
      <c r="D58" s="50"/>
      <c r="E58" s="55">
        <f t="shared" si="11"/>
        <v>0.37373737373737376</v>
      </c>
      <c r="F58" s="35"/>
      <c r="G58" s="72"/>
      <c r="I58" s="42" t="s">
        <v>24</v>
      </c>
      <c r="J58" s="43"/>
      <c r="K58" s="43" t="s">
        <v>25</v>
      </c>
      <c r="L58" s="43"/>
      <c r="M58" s="44" t="s">
        <v>26</v>
      </c>
      <c r="N58" s="41"/>
      <c r="O58" s="42" t="s">
        <v>24</v>
      </c>
      <c r="P58" s="43"/>
      <c r="Q58" s="43" t="s">
        <v>25</v>
      </c>
      <c r="R58" s="43"/>
      <c r="S58" s="44" t="s">
        <v>26</v>
      </c>
    </row>
    <row r="59" spans="1:19" x14ac:dyDescent="0.25">
      <c r="A59" s="53">
        <v>5.7</v>
      </c>
      <c r="B59" s="50"/>
      <c r="C59" s="54">
        <v>0.38</v>
      </c>
      <c r="D59" s="50"/>
      <c r="E59" s="55">
        <f t="shared" si="11"/>
        <v>0.38</v>
      </c>
      <c r="F59" s="36"/>
      <c r="G59" s="72"/>
      <c r="I59" s="45" t="s">
        <v>27</v>
      </c>
      <c r="J59" s="46"/>
      <c r="K59" s="46" t="s">
        <v>26</v>
      </c>
      <c r="L59" s="46"/>
      <c r="M59" s="47" t="s">
        <v>28</v>
      </c>
      <c r="N59" s="41"/>
      <c r="O59" s="45" t="s">
        <v>27</v>
      </c>
      <c r="P59" s="46"/>
      <c r="Q59" s="46" t="s">
        <v>26</v>
      </c>
      <c r="R59" s="46"/>
      <c r="S59" s="47" t="s">
        <v>28</v>
      </c>
    </row>
    <row r="60" spans="1:19" x14ac:dyDescent="0.25">
      <c r="A60" s="53">
        <v>5.8</v>
      </c>
      <c r="B60" s="50"/>
      <c r="C60" s="54">
        <v>0.39393939393939392</v>
      </c>
      <c r="D60" s="50"/>
      <c r="E60" s="55">
        <f t="shared" si="11"/>
        <v>0.39393939393939392</v>
      </c>
      <c r="F60" s="36"/>
      <c r="G60" s="72"/>
      <c r="I60" s="53">
        <v>8</v>
      </c>
      <c r="J60" s="49"/>
      <c r="K60" s="54">
        <v>0.53333333333333333</v>
      </c>
      <c r="L60" s="49"/>
      <c r="M60" s="55">
        <f>K60</f>
        <v>0.53333333333333333</v>
      </c>
      <c r="N60" s="52"/>
      <c r="O60" s="53">
        <v>12</v>
      </c>
      <c r="P60" s="50"/>
      <c r="Q60" s="57">
        <v>0.8</v>
      </c>
      <c r="R60" s="50"/>
      <c r="S60" s="55">
        <f>Q60</f>
        <v>0.8</v>
      </c>
    </row>
    <row r="61" spans="1:19" x14ac:dyDescent="0.25">
      <c r="A61" s="53">
        <v>5.9</v>
      </c>
      <c r="B61" s="50"/>
      <c r="C61" s="54">
        <v>0.39393939393939392</v>
      </c>
      <c r="D61" s="50"/>
      <c r="E61" s="55">
        <f t="shared" si="11"/>
        <v>0.39393939393939392</v>
      </c>
      <c r="F61" s="71"/>
      <c r="G61" s="72"/>
      <c r="I61" s="59">
        <v>8.1</v>
      </c>
      <c r="J61" s="49"/>
      <c r="K61" s="57">
        <v>0.54</v>
      </c>
      <c r="L61" s="50"/>
      <c r="M61" s="55">
        <f t="shared" ref="M61:M69" si="12">K61</f>
        <v>0.54</v>
      </c>
      <c r="N61" s="52"/>
      <c r="O61" s="53">
        <v>12.1</v>
      </c>
      <c r="P61" s="50"/>
      <c r="Q61" s="54">
        <v>0.81818181818181823</v>
      </c>
      <c r="R61" s="50"/>
      <c r="S61" s="55">
        <f t="shared" ref="S61:S69" si="13">Q61</f>
        <v>0.81818181818181823</v>
      </c>
    </row>
    <row r="62" spans="1:19" x14ac:dyDescent="0.25">
      <c r="A62" s="53">
        <v>6</v>
      </c>
      <c r="B62" s="50"/>
      <c r="C62" s="57">
        <v>0.4</v>
      </c>
      <c r="D62" s="50"/>
      <c r="E62" s="55">
        <f t="shared" si="11"/>
        <v>0.4</v>
      </c>
      <c r="F62" s="71"/>
      <c r="G62" s="72"/>
      <c r="I62" s="59">
        <v>8.1999999999999993</v>
      </c>
      <c r="J62" s="49"/>
      <c r="K62" s="57">
        <v>0.55000000000000004</v>
      </c>
      <c r="L62" s="50"/>
      <c r="M62" s="55">
        <f t="shared" si="12"/>
        <v>0.55000000000000004</v>
      </c>
      <c r="N62" s="52"/>
      <c r="O62" s="53">
        <v>12.2</v>
      </c>
      <c r="P62" s="50"/>
      <c r="Q62" s="54">
        <v>0.81818181818181823</v>
      </c>
      <c r="R62" s="50"/>
      <c r="S62" s="55">
        <f t="shared" si="13"/>
        <v>0.81818181818181823</v>
      </c>
    </row>
    <row r="63" spans="1:19" x14ac:dyDescent="0.25">
      <c r="A63" s="53">
        <v>6.1</v>
      </c>
      <c r="B63" s="50"/>
      <c r="C63" s="54">
        <v>0.41414141414141414</v>
      </c>
      <c r="D63" s="50"/>
      <c r="E63" s="55">
        <f t="shared" si="11"/>
        <v>0.41414141414141414</v>
      </c>
      <c r="F63" s="71"/>
      <c r="G63" s="72"/>
      <c r="I63" s="59">
        <v>8.3000000000000007</v>
      </c>
      <c r="J63" s="49"/>
      <c r="K63" s="57">
        <v>0.55319148936170215</v>
      </c>
      <c r="L63" s="50"/>
      <c r="M63" s="55">
        <f t="shared" si="12"/>
        <v>0.55319148936170215</v>
      </c>
      <c r="N63" s="52"/>
      <c r="O63" s="53">
        <v>12.3</v>
      </c>
      <c r="P63" s="50"/>
      <c r="Q63" s="54">
        <v>0.82</v>
      </c>
      <c r="R63" s="50"/>
      <c r="S63" s="55">
        <f t="shared" si="13"/>
        <v>0.82</v>
      </c>
    </row>
    <row r="64" spans="1:19" x14ac:dyDescent="0.25">
      <c r="A64" s="53">
        <v>6.2</v>
      </c>
      <c r="B64" s="50"/>
      <c r="C64" s="54">
        <v>0.41414141414141414</v>
      </c>
      <c r="D64" s="50"/>
      <c r="E64" s="55">
        <f t="shared" si="11"/>
        <v>0.41414141414141414</v>
      </c>
      <c r="F64" s="71"/>
      <c r="G64" s="72"/>
      <c r="I64" s="59">
        <v>8.4</v>
      </c>
      <c r="J64" s="49"/>
      <c r="K64" s="57">
        <v>0.56000000000000005</v>
      </c>
      <c r="L64" s="50"/>
      <c r="M64" s="55">
        <f t="shared" si="12"/>
        <v>0.56000000000000005</v>
      </c>
      <c r="N64" s="52"/>
      <c r="O64" s="53">
        <v>12.4</v>
      </c>
      <c r="P64" s="50"/>
      <c r="Q64" s="54">
        <v>0.83838383838383834</v>
      </c>
      <c r="R64" s="50"/>
      <c r="S64" s="55">
        <f t="shared" si="13"/>
        <v>0.83838383838383834</v>
      </c>
    </row>
    <row r="65" spans="1:19" x14ac:dyDescent="0.25">
      <c r="A65" s="53">
        <v>6.3</v>
      </c>
      <c r="B65" s="50"/>
      <c r="C65" s="54">
        <v>0.42</v>
      </c>
      <c r="D65" s="50"/>
      <c r="E65" s="55">
        <f t="shared" si="11"/>
        <v>0.42</v>
      </c>
      <c r="F65" s="61"/>
      <c r="G65" s="72"/>
      <c r="I65" s="59">
        <v>8.5</v>
      </c>
      <c r="J65" s="49"/>
      <c r="K65" s="57">
        <v>0.5757575757575758</v>
      </c>
      <c r="L65" s="50"/>
      <c r="M65" s="55">
        <f t="shared" si="12"/>
        <v>0.5757575757575758</v>
      </c>
      <c r="N65" s="52"/>
      <c r="O65" s="53">
        <v>12.5</v>
      </c>
      <c r="P65" s="50"/>
      <c r="Q65" s="54">
        <v>0.83838383838383834</v>
      </c>
      <c r="R65" s="50"/>
      <c r="S65" s="55">
        <f t="shared" si="13"/>
        <v>0.83838383838383834</v>
      </c>
    </row>
    <row r="66" spans="1:19" x14ac:dyDescent="0.25">
      <c r="A66" s="53">
        <v>6.4</v>
      </c>
      <c r="B66" s="50"/>
      <c r="C66" s="54">
        <v>0.43434343434343436</v>
      </c>
      <c r="D66" s="50"/>
      <c r="E66" s="55">
        <f t="shared" si="11"/>
        <v>0.43434343434343436</v>
      </c>
      <c r="F66" s="61"/>
      <c r="G66" s="72"/>
      <c r="I66" s="59">
        <v>8.6</v>
      </c>
      <c r="J66" s="49"/>
      <c r="K66" s="57">
        <v>0.5757575757575758</v>
      </c>
      <c r="L66" s="50"/>
      <c r="M66" s="55">
        <f t="shared" si="12"/>
        <v>0.5757575757575758</v>
      </c>
      <c r="N66" s="52"/>
      <c r="O66" s="53">
        <v>12.6</v>
      </c>
      <c r="P66" s="50"/>
      <c r="Q66" s="54">
        <v>0.84</v>
      </c>
      <c r="R66" s="50"/>
      <c r="S66" s="55">
        <f t="shared" si="13"/>
        <v>0.84</v>
      </c>
    </row>
    <row r="67" spans="1:19" x14ac:dyDescent="0.25">
      <c r="A67" s="53">
        <v>6.5</v>
      </c>
      <c r="B67" s="50"/>
      <c r="C67" s="54">
        <v>0.43434343434343436</v>
      </c>
      <c r="D67" s="50"/>
      <c r="E67" s="55">
        <f t="shared" si="11"/>
        <v>0.43434343434343436</v>
      </c>
      <c r="F67" s="61"/>
      <c r="G67" s="72"/>
      <c r="I67" s="59">
        <v>8.6999999999999993</v>
      </c>
      <c r="J67" s="49"/>
      <c r="K67" s="57">
        <v>0.57999999999999996</v>
      </c>
      <c r="L67" s="50"/>
      <c r="M67" s="55">
        <f t="shared" si="12"/>
        <v>0.57999999999999996</v>
      </c>
      <c r="N67" s="52"/>
      <c r="O67" s="53">
        <v>12.7</v>
      </c>
      <c r="P67" s="50"/>
      <c r="Q67" s="54">
        <v>0.85</v>
      </c>
      <c r="R67" s="50"/>
      <c r="S67" s="55">
        <f t="shared" si="13"/>
        <v>0.85</v>
      </c>
    </row>
    <row r="68" spans="1:19" x14ac:dyDescent="0.25">
      <c r="A68" s="53">
        <v>6.6</v>
      </c>
      <c r="B68" s="50"/>
      <c r="C68" s="54">
        <v>0.44</v>
      </c>
      <c r="D68" s="50"/>
      <c r="E68" s="55">
        <f t="shared" si="11"/>
        <v>0.44</v>
      </c>
      <c r="F68" s="61"/>
      <c r="G68" s="72"/>
      <c r="I68" s="59">
        <v>8.8000000000000007</v>
      </c>
      <c r="J68" s="49"/>
      <c r="K68" s="57">
        <v>0.59595959595959591</v>
      </c>
      <c r="L68" s="50"/>
      <c r="M68" s="55">
        <f t="shared" si="12"/>
        <v>0.59595959595959591</v>
      </c>
      <c r="N68" s="52"/>
      <c r="O68" s="53">
        <v>12.8</v>
      </c>
      <c r="P68" s="50"/>
      <c r="Q68" s="54">
        <v>0.85333333333333339</v>
      </c>
      <c r="R68" s="50"/>
      <c r="S68" s="55">
        <f t="shared" si="13"/>
        <v>0.85333333333333339</v>
      </c>
    </row>
    <row r="69" spans="1:19" x14ac:dyDescent="0.25">
      <c r="A69" s="53">
        <v>6.7</v>
      </c>
      <c r="B69" s="50"/>
      <c r="C69" s="54">
        <v>0.45</v>
      </c>
      <c r="D69" s="50"/>
      <c r="E69" s="55">
        <f t="shared" si="11"/>
        <v>0.45</v>
      </c>
      <c r="F69" s="61"/>
      <c r="G69" s="72"/>
      <c r="I69" s="59">
        <v>8.9</v>
      </c>
      <c r="J69" s="49"/>
      <c r="K69" s="57">
        <v>0.59595959595959591</v>
      </c>
      <c r="L69" s="50"/>
      <c r="M69" s="55">
        <f t="shared" si="12"/>
        <v>0.59595959595959591</v>
      </c>
      <c r="N69" s="52"/>
      <c r="O69" s="53">
        <v>12.9</v>
      </c>
      <c r="P69" s="50"/>
      <c r="Q69" s="54">
        <v>0.86</v>
      </c>
      <c r="R69" s="50"/>
      <c r="S69" s="55">
        <f t="shared" si="13"/>
        <v>0.86</v>
      </c>
    </row>
    <row r="70" spans="1:19" x14ac:dyDescent="0.25">
      <c r="A70" s="53">
        <v>6.8</v>
      </c>
      <c r="B70" s="50"/>
      <c r="C70" s="54">
        <v>0.45333333333333331</v>
      </c>
      <c r="D70" s="50"/>
      <c r="E70" s="55">
        <f t="shared" si="11"/>
        <v>0.45333333333333331</v>
      </c>
      <c r="F70" s="61"/>
      <c r="G70" s="72"/>
      <c r="I70" s="56" t="s">
        <v>38</v>
      </c>
      <c r="J70" s="49"/>
      <c r="K70" s="54"/>
      <c r="L70" s="50"/>
      <c r="M70" s="55"/>
      <c r="N70" s="52"/>
      <c r="O70" s="53"/>
      <c r="P70" s="50"/>
      <c r="Q70" s="54"/>
      <c r="R70" s="50"/>
      <c r="S70" s="55"/>
    </row>
    <row r="71" spans="1:19" x14ac:dyDescent="0.25">
      <c r="A71" s="53">
        <v>6.9</v>
      </c>
      <c r="B71" s="50"/>
      <c r="C71" s="54">
        <v>0.46</v>
      </c>
      <c r="D71" s="50"/>
      <c r="E71" s="55">
        <f t="shared" si="11"/>
        <v>0.46</v>
      </c>
      <c r="F71" s="61"/>
      <c r="G71" s="72"/>
      <c r="I71" s="59">
        <v>9</v>
      </c>
      <c r="J71" s="49"/>
      <c r="K71" s="57">
        <v>0.6</v>
      </c>
      <c r="L71" s="50"/>
      <c r="M71" s="55">
        <f t="shared" ref="M71:M80" si="14">K71</f>
        <v>0.6</v>
      </c>
      <c r="N71" s="52"/>
      <c r="O71" s="53">
        <v>13</v>
      </c>
      <c r="P71" s="50"/>
      <c r="Q71" s="57">
        <v>0.8666666666666667</v>
      </c>
      <c r="R71" s="50"/>
      <c r="S71" s="55">
        <f t="shared" ref="S71:S80" si="15">Q71</f>
        <v>0.8666666666666667</v>
      </c>
    </row>
    <row r="72" spans="1:19" x14ac:dyDescent="0.25">
      <c r="A72" s="53">
        <v>7</v>
      </c>
      <c r="B72" s="50"/>
      <c r="C72" s="54">
        <v>0.46666666666666667</v>
      </c>
      <c r="D72" s="50"/>
      <c r="E72" s="55">
        <f t="shared" si="11"/>
        <v>0.46666666666666667</v>
      </c>
      <c r="F72" s="61"/>
      <c r="G72" s="72"/>
      <c r="I72" s="59">
        <v>9.1</v>
      </c>
      <c r="J72" s="49"/>
      <c r="K72" s="57">
        <v>0.61616161616161613</v>
      </c>
      <c r="L72" s="50"/>
      <c r="M72" s="55">
        <f t="shared" si="14"/>
        <v>0.61616161616161613</v>
      </c>
      <c r="N72" s="52"/>
      <c r="O72" s="53">
        <v>13.1</v>
      </c>
      <c r="P72" s="50"/>
      <c r="Q72" s="60">
        <v>0.87323943661971826</v>
      </c>
      <c r="R72" s="50"/>
      <c r="S72" s="55">
        <f t="shared" si="15"/>
        <v>0.87323943661971826</v>
      </c>
    </row>
    <row r="73" spans="1:19" x14ac:dyDescent="0.25">
      <c r="A73" s="53">
        <v>7.1</v>
      </c>
      <c r="B73" s="50"/>
      <c r="C73" s="54">
        <v>0.47474747474747475</v>
      </c>
      <c r="D73" s="50"/>
      <c r="E73" s="55">
        <f t="shared" si="11"/>
        <v>0.47474747474747475</v>
      </c>
      <c r="F73" s="61"/>
      <c r="G73" s="72"/>
      <c r="I73" s="53">
        <v>9.1999999999999993</v>
      </c>
      <c r="J73" s="49"/>
      <c r="K73" s="57">
        <v>0.61616161616161613</v>
      </c>
      <c r="L73" s="50"/>
      <c r="M73" s="55">
        <f t="shared" si="14"/>
        <v>0.61616161616161613</v>
      </c>
      <c r="N73" s="52"/>
      <c r="O73" s="53">
        <v>13.2</v>
      </c>
      <c r="P73" s="50"/>
      <c r="Q73" s="60">
        <v>0.88</v>
      </c>
      <c r="R73" s="50"/>
      <c r="S73" s="55">
        <f t="shared" si="15"/>
        <v>0.88</v>
      </c>
    </row>
    <row r="74" spans="1:19" x14ac:dyDescent="0.25">
      <c r="A74" s="53">
        <v>7.2</v>
      </c>
      <c r="B74" s="50"/>
      <c r="C74" s="54">
        <v>0.48</v>
      </c>
      <c r="D74" s="50"/>
      <c r="E74" s="55">
        <f t="shared" si="11"/>
        <v>0.48</v>
      </c>
      <c r="F74" s="61"/>
      <c r="G74" s="72"/>
      <c r="I74" s="53">
        <v>9.3000000000000007</v>
      </c>
      <c r="J74" s="49"/>
      <c r="K74" s="57">
        <v>0.62</v>
      </c>
      <c r="L74" s="50"/>
      <c r="M74" s="55">
        <f t="shared" si="14"/>
        <v>0.62</v>
      </c>
      <c r="N74" s="52"/>
      <c r="O74" s="53">
        <v>13.3</v>
      </c>
      <c r="P74" s="50"/>
      <c r="Q74" s="60">
        <v>0.89898989898989901</v>
      </c>
      <c r="R74" s="50"/>
      <c r="S74" s="55">
        <f t="shared" si="15"/>
        <v>0.89898989898989901</v>
      </c>
    </row>
    <row r="75" spans="1:19" x14ac:dyDescent="0.25">
      <c r="A75" s="53">
        <v>7.3</v>
      </c>
      <c r="B75" s="50"/>
      <c r="C75" s="54">
        <v>0.49494949494949497</v>
      </c>
      <c r="D75" s="50"/>
      <c r="E75" s="55">
        <f t="shared" si="11"/>
        <v>0.49494949494949497</v>
      </c>
      <c r="F75" s="61"/>
      <c r="G75" s="72"/>
      <c r="I75" s="53">
        <v>9.4</v>
      </c>
      <c r="J75" s="49"/>
      <c r="K75" s="57">
        <v>0.63636363636363635</v>
      </c>
      <c r="L75" s="50"/>
      <c r="M75" s="55">
        <f t="shared" si="14"/>
        <v>0.63636363636363635</v>
      </c>
      <c r="N75" s="52"/>
      <c r="O75" s="53">
        <v>13.4</v>
      </c>
      <c r="P75" s="50"/>
      <c r="Q75" s="54">
        <v>0.89898989898989901</v>
      </c>
      <c r="R75" s="50"/>
      <c r="S75" s="55">
        <f t="shared" si="15"/>
        <v>0.89898989898989901</v>
      </c>
    </row>
    <row r="76" spans="1:19" x14ac:dyDescent="0.25">
      <c r="A76" s="53">
        <v>7.4</v>
      </c>
      <c r="B76" s="50"/>
      <c r="C76" s="54">
        <v>0.49494949494949497</v>
      </c>
      <c r="D76" s="50"/>
      <c r="E76" s="55">
        <f t="shared" si="11"/>
        <v>0.49494949494949497</v>
      </c>
      <c r="F76" s="61"/>
      <c r="G76" s="72"/>
      <c r="I76" s="53">
        <v>9.5</v>
      </c>
      <c r="J76" s="49"/>
      <c r="K76" s="57">
        <v>0.63636363636363635</v>
      </c>
      <c r="L76" s="50"/>
      <c r="M76" s="55">
        <f t="shared" si="14"/>
        <v>0.63636363636363635</v>
      </c>
      <c r="N76" s="52"/>
      <c r="O76" s="53">
        <v>13.5</v>
      </c>
      <c r="P76" s="50"/>
      <c r="Q76" s="54">
        <v>0.9</v>
      </c>
      <c r="R76" s="50"/>
      <c r="S76" s="55">
        <f t="shared" si="15"/>
        <v>0.9</v>
      </c>
    </row>
    <row r="77" spans="1:19" x14ac:dyDescent="0.25">
      <c r="A77" s="53">
        <v>7.5</v>
      </c>
      <c r="B77" s="50"/>
      <c r="C77" s="54">
        <v>0.5</v>
      </c>
      <c r="D77" s="50"/>
      <c r="E77" s="55">
        <f t="shared" si="11"/>
        <v>0.5</v>
      </c>
      <c r="F77" s="61"/>
      <c r="G77" s="72"/>
      <c r="I77" s="53">
        <v>9.6</v>
      </c>
      <c r="J77" s="49"/>
      <c r="K77" s="57">
        <v>0.64</v>
      </c>
      <c r="L77" s="50"/>
      <c r="M77" s="55">
        <f t="shared" si="14"/>
        <v>0.64</v>
      </c>
      <c r="N77" s="52"/>
      <c r="O77" s="53">
        <v>13.6</v>
      </c>
      <c r="P77" s="50"/>
      <c r="Q77" s="54">
        <v>0.91919191919191923</v>
      </c>
      <c r="R77" s="50"/>
      <c r="S77" s="55">
        <f t="shared" si="15"/>
        <v>0.91919191919191923</v>
      </c>
    </row>
    <row r="78" spans="1:19" x14ac:dyDescent="0.25">
      <c r="A78" s="53">
        <v>7.6</v>
      </c>
      <c r="B78" s="50"/>
      <c r="C78" s="54">
        <v>0.51515151515151514</v>
      </c>
      <c r="D78" s="50"/>
      <c r="E78" s="55">
        <f t="shared" si="11"/>
        <v>0.51515151515151514</v>
      </c>
      <c r="F78" s="61"/>
      <c r="G78" s="72"/>
      <c r="I78" s="53">
        <v>9.6999999999999993</v>
      </c>
      <c r="J78" s="49"/>
      <c r="K78" s="57">
        <v>0.65</v>
      </c>
      <c r="L78" s="50"/>
      <c r="M78" s="55">
        <f t="shared" si="14"/>
        <v>0.65</v>
      </c>
      <c r="N78" s="52"/>
      <c r="O78" s="53">
        <v>13.7</v>
      </c>
      <c r="P78" s="50"/>
      <c r="Q78" s="54">
        <v>0.91919191919191923</v>
      </c>
      <c r="R78" s="50"/>
      <c r="S78" s="55">
        <f t="shared" si="15"/>
        <v>0.91919191919191923</v>
      </c>
    </row>
    <row r="79" spans="1:19" x14ac:dyDescent="0.25">
      <c r="A79" s="53">
        <v>7.7</v>
      </c>
      <c r="B79" s="50"/>
      <c r="C79" s="54">
        <v>0.51515151515151514</v>
      </c>
      <c r="D79" s="50"/>
      <c r="E79" s="55">
        <f t="shared" si="11"/>
        <v>0.51515151515151514</v>
      </c>
      <c r="F79" s="61"/>
      <c r="G79" s="72"/>
      <c r="I79" s="53">
        <v>9.8000000000000007</v>
      </c>
      <c r="J79" s="49"/>
      <c r="K79" s="57">
        <v>0.65333333333333332</v>
      </c>
      <c r="L79" s="50"/>
      <c r="M79" s="55">
        <f t="shared" si="14"/>
        <v>0.65333333333333332</v>
      </c>
      <c r="N79" s="52"/>
      <c r="O79" s="53">
        <v>13.8</v>
      </c>
      <c r="P79" s="50"/>
      <c r="Q79" s="54">
        <v>0.92</v>
      </c>
      <c r="R79" s="50"/>
      <c r="S79" s="55">
        <f t="shared" si="15"/>
        <v>0.92</v>
      </c>
    </row>
    <row r="80" spans="1:19" x14ac:dyDescent="0.25">
      <c r="A80" s="53">
        <v>7.8</v>
      </c>
      <c r="B80" s="50"/>
      <c r="C80" s="54">
        <v>0.52</v>
      </c>
      <c r="D80" s="50"/>
      <c r="E80" s="55">
        <f t="shared" si="11"/>
        <v>0.52</v>
      </c>
      <c r="F80" s="61"/>
      <c r="G80" s="72"/>
      <c r="I80" s="53">
        <v>9.9</v>
      </c>
      <c r="J80" s="49"/>
      <c r="K80" s="57">
        <v>0.66</v>
      </c>
      <c r="L80" s="50"/>
      <c r="M80" s="55">
        <f t="shared" si="14"/>
        <v>0.66</v>
      </c>
      <c r="N80" s="52"/>
      <c r="O80" s="53">
        <v>13.9</v>
      </c>
      <c r="P80" s="50"/>
      <c r="Q80" s="54">
        <v>0.93333333333333335</v>
      </c>
      <c r="R80" s="50"/>
      <c r="S80" s="55">
        <f t="shared" si="15"/>
        <v>0.93333333333333335</v>
      </c>
    </row>
    <row r="81" spans="1:19" x14ac:dyDescent="0.25">
      <c r="A81" s="53">
        <v>7.9</v>
      </c>
      <c r="B81" s="50"/>
      <c r="C81" s="54">
        <v>0.53535353535353536</v>
      </c>
      <c r="D81" s="50"/>
      <c r="E81" s="55">
        <f t="shared" si="11"/>
        <v>0.53535353535353536</v>
      </c>
      <c r="F81" s="61"/>
      <c r="G81" s="72"/>
      <c r="I81" s="53"/>
      <c r="J81" s="49"/>
      <c r="K81" s="54"/>
      <c r="L81" s="50"/>
      <c r="M81" s="55"/>
      <c r="N81" s="52"/>
      <c r="O81" s="53"/>
      <c r="P81" s="50"/>
      <c r="Q81" s="54"/>
      <c r="R81" s="50"/>
      <c r="S81" s="55"/>
    </row>
    <row r="82" spans="1:19" x14ac:dyDescent="0.25">
      <c r="A82" s="53">
        <v>8</v>
      </c>
      <c r="B82" s="49"/>
      <c r="C82" s="54">
        <v>0.53333333333333333</v>
      </c>
      <c r="D82" s="49"/>
      <c r="E82" s="55">
        <f>C82</f>
        <v>0.53333333333333333</v>
      </c>
      <c r="F82" s="61"/>
      <c r="G82" s="72"/>
      <c r="I82" s="53">
        <v>10</v>
      </c>
      <c r="J82" s="49"/>
      <c r="K82" s="57">
        <v>0.66666666666666663</v>
      </c>
      <c r="L82" s="50"/>
      <c r="M82" s="55">
        <f t="shared" ref="M82:M91" si="16">K82</f>
        <v>0.66666666666666663</v>
      </c>
      <c r="N82" s="52"/>
      <c r="O82" s="53">
        <v>14</v>
      </c>
      <c r="P82" s="50"/>
      <c r="Q82" s="57">
        <v>0.93333333333333335</v>
      </c>
      <c r="R82" s="50"/>
      <c r="S82" s="55">
        <f t="shared" ref="S82:S91" si="17">Q82</f>
        <v>0.93333333333333335</v>
      </c>
    </row>
    <row r="83" spans="1:19" x14ac:dyDescent="0.25">
      <c r="A83" s="59">
        <v>8.1</v>
      </c>
      <c r="B83" s="49"/>
      <c r="C83" s="57">
        <v>0.54</v>
      </c>
      <c r="D83" s="50"/>
      <c r="E83" s="55">
        <f t="shared" ref="E83:E111" si="18">C83</f>
        <v>0.54</v>
      </c>
      <c r="F83" s="61"/>
      <c r="G83" s="72"/>
      <c r="I83" s="53">
        <v>10.1</v>
      </c>
      <c r="J83" s="49"/>
      <c r="K83" s="57">
        <v>0.6767676767676768</v>
      </c>
      <c r="L83" s="50"/>
      <c r="M83" s="55">
        <f t="shared" si="16"/>
        <v>0.6767676767676768</v>
      </c>
      <c r="N83" s="52"/>
      <c r="O83" s="53">
        <v>14.1</v>
      </c>
      <c r="P83" s="50"/>
      <c r="Q83" s="54">
        <v>0.94285714285714284</v>
      </c>
      <c r="R83" s="50"/>
      <c r="S83" s="55">
        <f t="shared" si="17"/>
        <v>0.94285714285714284</v>
      </c>
    </row>
    <row r="84" spans="1:19" x14ac:dyDescent="0.25">
      <c r="A84" s="59">
        <v>8.1999999999999993</v>
      </c>
      <c r="B84" s="49"/>
      <c r="C84" s="57">
        <v>0.55000000000000004</v>
      </c>
      <c r="D84" s="50"/>
      <c r="E84" s="55">
        <f t="shared" si="18"/>
        <v>0.55000000000000004</v>
      </c>
      <c r="F84" s="61"/>
      <c r="G84" s="72"/>
      <c r="I84" s="53">
        <v>10.199999999999999</v>
      </c>
      <c r="J84" s="49"/>
      <c r="K84" s="57">
        <v>0.68</v>
      </c>
      <c r="L84" s="50"/>
      <c r="M84" s="55">
        <f t="shared" si="16"/>
        <v>0.68</v>
      </c>
      <c r="N84" s="52"/>
      <c r="O84" s="53">
        <v>14.2</v>
      </c>
      <c r="P84" s="50"/>
      <c r="Q84" s="54">
        <v>0.95</v>
      </c>
      <c r="R84" s="50"/>
      <c r="S84" s="55">
        <f t="shared" si="17"/>
        <v>0.95</v>
      </c>
    </row>
    <row r="85" spans="1:19" x14ac:dyDescent="0.25">
      <c r="A85" s="59">
        <v>8.3000000000000007</v>
      </c>
      <c r="B85" s="49"/>
      <c r="C85" s="57">
        <v>0.55319148936170215</v>
      </c>
      <c r="D85" s="50"/>
      <c r="E85" s="55">
        <f t="shared" si="18"/>
        <v>0.55319148936170215</v>
      </c>
      <c r="F85" s="61"/>
      <c r="G85" s="72"/>
      <c r="I85" s="53">
        <v>10.3</v>
      </c>
      <c r="J85" s="49"/>
      <c r="K85" s="57">
        <v>0.69696969696969702</v>
      </c>
      <c r="L85" s="50"/>
      <c r="M85" s="55">
        <f t="shared" si="16"/>
        <v>0.69696969696969702</v>
      </c>
      <c r="N85" s="52"/>
      <c r="O85" s="53">
        <v>14.3</v>
      </c>
      <c r="P85" s="50"/>
      <c r="Q85" s="54">
        <v>0.95348837209302328</v>
      </c>
      <c r="R85" s="50"/>
      <c r="S85" s="55">
        <f t="shared" si="17"/>
        <v>0.95348837209302328</v>
      </c>
    </row>
    <row r="86" spans="1:19" x14ac:dyDescent="0.25">
      <c r="A86" s="59">
        <v>8.4</v>
      </c>
      <c r="B86" s="49"/>
      <c r="C86" s="57">
        <v>0.56000000000000005</v>
      </c>
      <c r="D86" s="50"/>
      <c r="E86" s="55">
        <f t="shared" si="18"/>
        <v>0.56000000000000005</v>
      </c>
      <c r="F86" s="61"/>
      <c r="G86" s="72"/>
      <c r="I86" s="53">
        <v>10.4</v>
      </c>
      <c r="J86" s="49"/>
      <c r="K86" s="57">
        <v>0.69696969696969702</v>
      </c>
      <c r="L86" s="50"/>
      <c r="M86" s="55">
        <f t="shared" si="16"/>
        <v>0.69696969696969702</v>
      </c>
      <c r="N86" s="52"/>
      <c r="O86" s="53">
        <v>14.4</v>
      </c>
      <c r="P86" s="50"/>
      <c r="Q86" s="54">
        <v>0.96</v>
      </c>
      <c r="R86" s="50"/>
      <c r="S86" s="55">
        <f t="shared" si="17"/>
        <v>0.96</v>
      </c>
    </row>
    <row r="87" spans="1:19" x14ac:dyDescent="0.25">
      <c r="A87" s="59">
        <v>8.5</v>
      </c>
      <c r="B87" s="49"/>
      <c r="C87" s="57">
        <v>0.5757575757575758</v>
      </c>
      <c r="D87" s="50"/>
      <c r="E87" s="55">
        <f t="shared" si="18"/>
        <v>0.5757575757575758</v>
      </c>
      <c r="F87" s="61"/>
      <c r="G87" s="72"/>
      <c r="I87" s="53">
        <v>10.5</v>
      </c>
      <c r="J87" s="49"/>
      <c r="K87" s="57">
        <v>0.7</v>
      </c>
      <c r="L87" s="50"/>
      <c r="M87" s="55">
        <f t="shared" si="16"/>
        <v>0.7</v>
      </c>
      <c r="N87" s="52"/>
      <c r="O87" s="53">
        <v>14.5</v>
      </c>
      <c r="P87" s="50"/>
      <c r="Q87" s="54">
        <v>0.96666666666666667</v>
      </c>
      <c r="R87" s="50"/>
      <c r="S87" s="55">
        <f t="shared" si="17"/>
        <v>0.96666666666666667</v>
      </c>
    </row>
    <row r="88" spans="1:19" x14ac:dyDescent="0.25">
      <c r="A88" s="59">
        <v>8.6</v>
      </c>
      <c r="B88" s="49"/>
      <c r="C88" s="57">
        <v>0.5757575757575758</v>
      </c>
      <c r="D88" s="50"/>
      <c r="E88" s="55">
        <f t="shared" si="18"/>
        <v>0.5757575757575758</v>
      </c>
      <c r="F88" s="61"/>
      <c r="G88" s="72"/>
      <c r="I88" s="53">
        <v>10.6</v>
      </c>
      <c r="J88" s="49"/>
      <c r="K88" s="57">
        <v>0.71717171717171713</v>
      </c>
      <c r="L88" s="50"/>
      <c r="M88" s="55">
        <f t="shared" si="16"/>
        <v>0.71717171717171713</v>
      </c>
      <c r="N88" s="52"/>
      <c r="O88" s="53">
        <v>14.6</v>
      </c>
      <c r="P88" s="50"/>
      <c r="Q88" s="54">
        <v>0.97333333333333338</v>
      </c>
      <c r="R88" s="50"/>
      <c r="S88" s="55">
        <f t="shared" si="17"/>
        <v>0.97333333333333338</v>
      </c>
    </row>
    <row r="89" spans="1:19" x14ac:dyDescent="0.25">
      <c r="A89" s="59">
        <v>8.6999999999999993</v>
      </c>
      <c r="B89" s="49"/>
      <c r="C89" s="57">
        <v>0.57999999999999996</v>
      </c>
      <c r="D89" s="50"/>
      <c r="E89" s="55">
        <f t="shared" si="18"/>
        <v>0.57999999999999996</v>
      </c>
      <c r="F89" s="61"/>
      <c r="G89" s="72"/>
      <c r="I89" s="53">
        <v>10.7</v>
      </c>
      <c r="J89" s="49"/>
      <c r="K89" s="57">
        <v>0.71717171717171713</v>
      </c>
      <c r="L89" s="50"/>
      <c r="M89" s="55">
        <f t="shared" si="16"/>
        <v>0.71717171717171713</v>
      </c>
      <c r="N89" s="52"/>
      <c r="O89" s="53">
        <v>14.7</v>
      </c>
      <c r="P89" s="50"/>
      <c r="Q89" s="54">
        <v>0.98750000000000004</v>
      </c>
      <c r="R89" s="50"/>
      <c r="S89" s="55">
        <f t="shared" si="17"/>
        <v>0.98750000000000004</v>
      </c>
    </row>
    <row r="90" spans="1:19" x14ac:dyDescent="0.25">
      <c r="A90" s="59">
        <v>8.8000000000000007</v>
      </c>
      <c r="B90" s="49"/>
      <c r="C90" s="57">
        <v>0.59595959595959591</v>
      </c>
      <c r="D90" s="50"/>
      <c r="E90" s="55">
        <f t="shared" si="18"/>
        <v>0.59595959595959591</v>
      </c>
      <c r="F90" s="61"/>
      <c r="G90" s="72"/>
      <c r="I90" s="53">
        <v>10.8</v>
      </c>
      <c r="J90" s="49"/>
      <c r="K90" s="57">
        <v>0.72</v>
      </c>
      <c r="L90" s="50"/>
      <c r="M90" s="55">
        <f t="shared" si="16"/>
        <v>0.72</v>
      </c>
      <c r="N90" s="52"/>
      <c r="O90" s="53">
        <v>14.8</v>
      </c>
      <c r="P90" s="50"/>
      <c r="Q90" s="54">
        <v>0.98989898989898994</v>
      </c>
      <c r="R90" s="50"/>
      <c r="S90" s="55">
        <f t="shared" si="17"/>
        <v>0.98989898989898994</v>
      </c>
    </row>
    <row r="91" spans="1:19" x14ac:dyDescent="0.25">
      <c r="A91" s="59">
        <v>8.9</v>
      </c>
      <c r="B91" s="49"/>
      <c r="C91" s="57">
        <v>0.59595959595959591</v>
      </c>
      <c r="D91" s="50"/>
      <c r="E91" s="55">
        <f t="shared" si="18"/>
        <v>0.59595959595959591</v>
      </c>
      <c r="F91" s="61"/>
      <c r="G91" s="72"/>
      <c r="I91" s="53">
        <v>10.9</v>
      </c>
      <c r="J91" s="49"/>
      <c r="K91" s="57">
        <v>0.73737373737373735</v>
      </c>
      <c r="L91" s="50"/>
      <c r="M91" s="55">
        <f t="shared" si="16"/>
        <v>0.73737373737373735</v>
      </c>
      <c r="N91" s="52"/>
      <c r="O91" s="53">
        <v>14.9</v>
      </c>
      <c r="P91" s="50"/>
      <c r="Q91" s="54">
        <v>0.98989898989898994</v>
      </c>
      <c r="R91" s="50"/>
      <c r="S91" s="55">
        <f t="shared" si="17"/>
        <v>0.98989898989898994</v>
      </c>
    </row>
    <row r="92" spans="1:19" x14ac:dyDescent="0.25">
      <c r="A92" s="59">
        <v>9</v>
      </c>
      <c r="B92" s="49"/>
      <c r="C92" s="57">
        <v>0.6</v>
      </c>
      <c r="D92" s="50"/>
      <c r="E92" s="55">
        <f t="shared" si="18"/>
        <v>0.6</v>
      </c>
      <c r="F92" s="61"/>
      <c r="G92" s="72"/>
      <c r="I92" s="53"/>
      <c r="J92" s="49"/>
      <c r="K92" s="54"/>
      <c r="L92" s="50"/>
      <c r="M92" s="55"/>
      <c r="N92" s="52"/>
      <c r="O92" s="53"/>
      <c r="P92" s="50"/>
      <c r="Q92" s="54"/>
      <c r="R92" s="50"/>
      <c r="S92" s="55"/>
    </row>
    <row r="93" spans="1:19" x14ac:dyDescent="0.25">
      <c r="A93" s="59">
        <v>9.1</v>
      </c>
      <c r="B93" s="49"/>
      <c r="C93" s="57">
        <v>0.61616161616161613</v>
      </c>
      <c r="D93" s="50"/>
      <c r="E93" s="55">
        <f t="shared" si="18"/>
        <v>0.61616161616161613</v>
      </c>
      <c r="F93" s="61"/>
      <c r="G93" s="72"/>
      <c r="I93" s="53">
        <v>11</v>
      </c>
      <c r="J93" s="49"/>
      <c r="K93" s="57">
        <v>0.73333333333333328</v>
      </c>
      <c r="L93" s="50"/>
      <c r="M93" s="55">
        <f t="shared" ref="M93:M102" si="19">K93</f>
        <v>0.73333333333333328</v>
      </c>
      <c r="N93" s="52"/>
      <c r="O93" s="53">
        <v>15</v>
      </c>
      <c r="P93" s="50"/>
      <c r="Q93" s="54">
        <v>1</v>
      </c>
      <c r="R93" s="50"/>
      <c r="S93" s="55">
        <f t="shared" ref="S93" si="20">Q93</f>
        <v>1</v>
      </c>
    </row>
    <row r="94" spans="1:19" x14ac:dyDescent="0.25">
      <c r="A94" s="53">
        <v>9.1999999999999993</v>
      </c>
      <c r="B94" s="49"/>
      <c r="C94" s="57">
        <v>0.61616161616161613</v>
      </c>
      <c r="D94" s="50"/>
      <c r="E94" s="55">
        <f t="shared" si="18"/>
        <v>0.61616161616161613</v>
      </c>
      <c r="F94" s="61"/>
      <c r="G94" s="72"/>
      <c r="I94" s="53">
        <v>11.1</v>
      </c>
      <c r="J94" s="49"/>
      <c r="K94" s="57">
        <v>0.74</v>
      </c>
      <c r="L94" s="50"/>
      <c r="M94" s="55">
        <f t="shared" si="19"/>
        <v>0.74</v>
      </c>
      <c r="N94" s="61"/>
      <c r="O94" s="62"/>
      <c r="P94" s="63"/>
      <c r="Q94" s="64"/>
      <c r="R94" s="63"/>
      <c r="S94" s="65"/>
    </row>
    <row r="95" spans="1:19" x14ac:dyDescent="0.25">
      <c r="A95" s="53">
        <v>9.3000000000000007</v>
      </c>
      <c r="B95" s="49"/>
      <c r="C95" s="57">
        <v>0.62</v>
      </c>
      <c r="D95" s="50"/>
      <c r="E95" s="55">
        <f t="shared" si="18"/>
        <v>0.62</v>
      </c>
      <c r="F95" s="61"/>
      <c r="G95" s="72"/>
      <c r="I95" s="53">
        <v>11.2</v>
      </c>
      <c r="J95" s="49"/>
      <c r="K95" s="57">
        <v>0.75</v>
      </c>
      <c r="L95" s="50"/>
      <c r="M95" s="55">
        <f t="shared" si="19"/>
        <v>0.75</v>
      </c>
      <c r="N95" s="61"/>
      <c r="O95" s="66" t="s">
        <v>39</v>
      </c>
      <c r="P95" s="67"/>
      <c r="Q95" s="68"/>
      <c r="R95" s="67"/>
      <c r="S95" s="69"/>
    </row>
    <row r="96" spans="1:19" x14ac:dyDescent="0.25">
      <c r="A96" s="53">
        <v>9.4</v>
      </c>
      <c r="B96" s="49"/>
      <c r="C96" s="57">
        <v>0.63636363636363635</v>
      </c>
      <c r="D96" s="50"/>
      <c r="E96" s="55">
        <f t="shared" si="18"/>
        <v>0.63636363636363635</v>
      </c>
      <c r="F96" s="61"/>
      <c r="G96" s="72"/>
      <c r="I96" s="53">
        <v>11.3</v>
      </c>
      <c r="J96" s="49"/>
      <c r="K96" s="57">
        <v>0.75342465753424659</v>
      </c>
      <c r="L96" s="50"/>
      <c r="M96" s="55">
        <f t="shared" si="19"/>
        <v>0.75342465753424659</v>
      </c>
      <c r="N96" s="61"/>
      <c r="O96" s="70" t="s">
        <v>40</v>
      </c>
      <c r="P96" s="67"/>
      <c r="Q96" s="68"/>
      <c r="R96" s="67"/>
      <c r="S96" s="69"/>
    </row>
    <row r="97" spans="1:19" x14ac:dyDescent="0.25">
      <c r="A97" s="53">
        <v>9.5</v>
      </c>
      <c r="B97" s="49"/>
      <c r="C97" s="57">
        <v>0.63636363636363635</v>
      </c>
      <c r="D97" s="50"/>
      <c r="E97" s="55">
        <f t="shared" si="18"/>
        <v>0.63636363636363635</v>
      </c>
      <c r="F97" s="61"/>
      <c r="G97" s="72"/>
      <c r="I97" s="53">
        <v>11.4</v>
      </c>
      <c r="J97" s="49"/>
      <c r="K97" s="57">
        <v>0.76</v>
      </c>
      <c r="L97" s="50"/>
      <c r="M97" s="55">
        <f t="shared" si="19"/>
        <v>0.76</v>
      </c>
      <c r="N97" s="61"/>
      <c r="O97" s="70" t="s">
        <v>41</v>
      </c>
      <c r="P97" s="67"/>
      <c r="Q97" s="68"/>
      <c r="R97" s="67"/>
      <c r="S97" s="69"/>
    </row>
    <row r="98" spans="1:19" x14ac:dyDescent="0.25">
      <c r="A98" s="53">
        <v>9.6</v>
      </c>
      <c r="B98" s="49"/>
      <c r="C98" s="57">
        <v>0.64</v>
      </c>
      <c r="D98" s="50"/>
      <c r="E98" s="55">
        <f t="shared" si="18"/>
        <v>0.64</v>
      </c>
      <c r="F98" s="61"/>
      <c r="G98" s="72"/>
      <c r="I98" s="53">
        <v>11.5</v>
      </c>
      <c r="J98" s="49"/>
      <c r="K98" s="57">
        <v>0.77777777777777779</v>
      </c>
      <c r="L98" s="50"/>
      <c r="M98" s="55">
        <f t="shared" si="19"/>
        <v>0.77777777777777779</v>
      </c>
      <c r="N98" s="61"/>
      <c r="O98" s="70" t="s">
        <v>42</v>
      </c>
      <c r="P98" s="67"/>
      <c r="Q98" s="68"/>
      <c r="R98" s="67"/>
      <c r="S98" s="69"/>
    </row>
    <row r="99" spans="1:19" x14ac:dyDescent="0.25">
      <c r="A99" s="53">
        <v>9.6999999999999993</v>
      </c>
      <c r="B99" s="49"/>
      <c r="C99" s="57">
        <v>0.65</v>
      </c>
      <c r="D99" s="50"/>
      <c r="E99" s="55">
        <f t="shared" si="18"/>
        <v>0.65</v>
      </c>
      <c r="F99" s="61"/>
      <c r="I99" s="53">
        <v>11.6</v>
      </c>
      <c r="J99" s="49"/>
      <c r="K99" s="57">
        <v>0.77777777777777779</v>
      </c>
      <c r="L99" s="50"/>
      <c r="M99" s="55">
        <f t="shared" si="19"/>
        <v>0.77777777777777779</v>
      </c>
      <c r="N99" s="61"/>
      <c r="O99" s="70"/>
      <c r="P99" s="67"/>
      <c r="Q99" s="68"/>
      <c r="R99" s="67"/>
      <c r="S99" s="69"/>
    </row>
    <row r="100" spans="1:19" x14ac:dyDescent="0.25">
      <c r="A100" s="53">
        <v>9.8000000000000007</v>
      </c>
      <c r="B100" s="49"/>
      <c r="C100" s="57">
        <v>0.65333333333333332</v>
      </c>
      <c r="D100" s="50"/>
      <c r="E100" s="55">
        <f t="shared" si="18"/>
        <v>0.65333333333333332</v>
      </c>
      <c r="F100" s="61"/>
      <c r="I100" s="53">
        <v>11.7</v>
      </c>
      <c r="J100" s="49"/>
      <c r="K100" s="57">
        <v>0.78</v>
      </c>
      <c r="L100" s="50"/>
      <c r="M100" s="55">
        <f t="shared" si="19"/>
        <v>0.78</v>
      </c>
      <c r="N100" s="61"/>
      <c r="O100" s="66" t="s">
        <v>43</v>
      </c>
      <c r="P100" s="67"/>
      <c r="Q100" s="68"/>
      <c r="R100" s="67"/>
      <c r="S100" s="69"/>
    </row>
    <row r="101" spans="1:19" x14ac:dyDescent="0.25">
      <c r="A101" s="53">
        <v>9.9</v>
      </c>
      <c r="B101" s="49"/>
      <c r="C101" s="57">
        <v>0.66</v>
      </c>
      <c r="D101" s="50"/>
      <c r="E101" s="55">
        <f t="shared" si="18"/>
        <v>0.66</v>
      </c>
      <c r="F101" s="61"/>
      <c r="I101" s="53">
        <v>11.8</v>
      </c>
      <c r="J101" s="49"/>
      <c r="K101" s="57">
        <v>0.79797979797979801</v>
      </c>
      <c r="L101" s="50"/>
      <c r="M101" s="55">
        <f t="shared" si="19"/>
        <v>0.79797979797979801</v>
      </c>
      <c r="N101" s="61"/>
      <c r="O101" s="70" t="s">
        <v>44</v>
      </c>
      <c r="P101" s="67"/>
      <c r="Q101" s="68"/>
      <c r="R101" s="67"/>
      <c r="S101" s="69"/>
    </row>
    <row r="102" spans="1:19" x14ac:dyDescent="0.25">
      <c r="A102" s="53">
        <v>10</v>
      </c>
      <c r="B102" s="49"/>
      <c r="C102" s="57">
        <v>0.66666666666666663</v>
      </c>
      <c r="D102" s="50"/>
      <c r="E102" s="55">
        <f t="shared" si="18"/>
        <v>0.66666666666666663</v>
      </c>
      <c r="F102" s="61"/>
      <c r="I102" s="53">
        <v>11.9</v>
      </c>
      <c r="J102" s="49"/>
      <c r="K102" s="57">
        <v>0.79797979797979801</v>
      </c>
      <c r="L102" s="50"/>
      <c r="M102" s="55">
        <f t="shared" si="19"/>
        <v>0.79797979797979801</v>
      </c>
      <c r="N102" s="61"/>
      <c r="O102" s="70" t="s">
        <v>45</v>
      </c>
      <c r="P102" s="67"/>
      <c r="Q102" s="68"/>
      <c r="R102" s="67"/>
      <c r="S102" s="69"/>
    </row>
    <row r="103" spans="1:19" x14ac:dyDescent="0.25">
      <c r="A103" s="53">
        <v>10.1</v>
      </c>
      <c r="B103" s="49"/>
      <c r="C103" s="57">
        <v>0.6767676767676768</v>
      </c>
      <c r="D103" s="50"/>
      <c r="E103" s="55">
        <f t="shared" si="18"/>
        <v>0.6767676767676768</v>
      </c>
      <c r="F103" s="61"/>
    </row>
    <row r="104" spans="1:19" x14ac:dyDescent="0.25">
      <c r="A104" s="53">
        <v>10.199999999999999</v>
      </c>
      <c r="B104" s="49"/>
      <c r="C104" s="57">
        <v>0.68</v>
      </c>
      <c r="D104" s="50"/>
      <c r="E104" s="55">
        <f t="shared" si="18"/>
        <v>0.68</v>
      </c>
      <c r="F104" s="61"/>
    </row>
    <row r="105" spans="1:19" x14ac:dyDescent="0.25">
      <c r="A105" s="53">
        <v>10.3</v>
      </c>
      <c r="B105" s="49"/>
      <c r="C105" s="57">
        <v>0.69696969696969702</v>
      </c>
      <c r="D105" s="50"/>
      <c r="E105" s="55">
        <f t="shared" si="18"/>
        <v>0.69696969696969702</v>
      </c>
      <c r="F105" s="61"/>
    </row>
    <row r="106" spans="1:19" x14ac:dyDescent="0.25">
      <c r="A106" s="53">
        <v>10.4</v>
      </c>
      <c r="B106" s="49"/>
      <c r="C106" s="57">
        <v>0.69696969696969702</v>
      </c>
      <c r="D106" s="50"/>
      <c r="E106" s="55">
        <f t="shared" si="18"/>
        <v>0.69696969696969702</v>
      </c>
      <c r="F106" s="61"/>
    </row>
    <row r="107" spans="1:19" x14ac:dyDescent="0.25">
      <c r="A107" s="53">
        <v>10.5</v>
      </c>
      <c r="B107" s="49"/>
      <c r="C107" s="57">
        <v>0.7</v>
      </c>
      <c r="D107" s="50"/>
      <c r="E107" s="55">
        <f t="shared" si="18"/>
        <v>0.7</v>
      </c>
      <c r="F107" s="61"/>
    </row>
    <row r="108" spans="1:19" x14ac:dyDescent="0.25">
      <c r="A108" s="53">
        <v>10.6</v>
      </c>
      <c r="B108" s="49"/>
      <c r="C108" s="57">
        <v>0.71717171717171713</v>
      </c>
      <c r="D108" s="50"/>
      <c r="E108" s="55">
        <f t="shared" si="18"/>
        <v>0.71717171717171713</v>
      </c>
    </row>
    <row r="109" spans="1:19" x14ac:dyDescent="0.25">
      <c r="A109" s="53">
        <v>10.7</v>
      </c>
      <c r="B109" s="49"/>
      <c r="C109" s="57">
        <v>0.71717171717171713</v>
      </c>
      <c r="D109" s="50"/>
      <c r="E109" s="55">
        <f t="shared" si="18"/>
        <v>0.71717171717171713</v>
      </c>
    </row>
    <row r="110" spans="1:19" x14ac:dyDescent="0.25">
      <c r="A110" s="53">
        <v>10.8</v>
      </c>
      <c r="B110" s="49"/>
      <c r="C110" s="57">
        <v>0.72</v>
      </c>
      <c r="D110" s="50"/>
      <c r="E110" s="55">
        <f t="shared" si="18"/>
        <v>0.72</v>
      </c>
    </row>
    <row r="111" spans="1:19" x14ac:dyDescent="0.25">
      <c r="A111" s="53">
        <v>10.9</v>
      </c>
      <c r="B111" s="49"/>
      <c r="C111" s="57">
        <v>0.73737373737373735</v>
      </c>
      <c r="D111" s="50"/>
      <c r="E111" s="55">
        <f t="shared" si="18"/>
        <v>0.73737373737373735</v>
      </c>
    </row>
    <row r="112" spans="1:19" x14ac:dyDescent="0.25">
      <c r="A112" s="53">
        <v>11</v>
      </c>
      <c r="B112" s="49"/>
      <c r="C112" s="57">
        <v>0.73333333333333328</v>
      </c>
      <c r="D112" s="50"/>
      <c r="E112" s="55">
        <f t="shared" ref="E112:E121" si="21">C112</f>
        <v>0.73333333333333328</v>
      </c>
    </row>
    <row r="113" spans="1:5" x14ac:dyDescent="0.25">
      <c r="A113" s="53">
        <v>11.1</v>
      </c>
      <c r="B113" s="49"/>
      <c r="C113" s="57">
        <v>0.74</v>
      </c>
      <c r="D113" s="50"/>
      <c r="E113" s="55">
        <f t="shared" si="21"/>
        <v>0.74</v>
      </c>
    </row>
    <row r="114" spans="1:5" x14ac:dyDescent="0.25">
      <c r="A114" s="53">
        <v>11.2</v>
      </c>
      <c r="B114" s="49"/>
      <c r="C114" s="57">
        <v>0.75</v>
      </c>
      <c r="D114" s="50"/>
      <c r="E114" s="55">
        <f t="shared" si="21"/>
        <v>0.75</v>
      </c>
    </row>
    <row r="115" spans="1:5" x14ac:dyDescent="0.25">
      <c r="A115" s="53">
        <v>11.3</v>
      </c>
      <c r="B115" s="49"/>
      <c r="C115" s="57">
        <v>0.75342465753424659</v>
      </c>
      <c r="D115" s="50"/>
      <c r="E115" s="55">
        <f t="shared" si="21"/>
        <v>0.75342465753424659</v>
      </c>
    </row>
    <row r="116" spans="1:5" x14ac:dyDescent="0.25">
      <c r="A116" s="53">
        <v>11.4</v>
      </c>
      <c r="B116" s="49"/>
      <c r="C116" s="57">
        <v>0.76</v>
      </c>
      <c r="D116" s="50"/>
      <c r="E116" s="55">
        <f t="shared" si="21"/>
        <v>0.76</v>
      </c>
    </row>
    <row r="117" spans="1:5" x14ac:dyDescent="0.25">
      <c r="A117" s="53">
        <v>11.5</v>
      </c>
      <c r="B117" s="49"/>
      <c r="C117" s="57">
        <v>0.77777777777777779</v>
      </c>
      <c r="D117" s="50"/>
      <c r="E117" s="55">
        <f t="shared" si="21"/>
        <v>0.77777777777777779</v>
      </c>
    </row>
    <row r="118" spans="1:5" x14ac:dyDescent="0.25">
      <c r="A118" s="53">
        <v>11.6</v>
      </c>
      <c r="B118" s="49"/>
      <c r="C118" s="57">
        <v>0.77777777777777779</v>
      </c>
      <c r="D118" s="50"/>
      <c r="E118" s="55">
        <f t="shared" si="21"/>
        <v>0.77777777777777779</v>
      </c>
    </row>
    <row r="119" spans="1:5" x14ac:dyDescent="0.25">
      <c r="A119" s="53">
        <v>11.7</v>
      </c>
      <c r="B119" s="49"/>
      <c r="C119" s="57">
        <v>0.78</v>
      </c>
      <c r="D119" s="50"/>
      <c r="E119" s="55">
        <f t="shared" si="21"/>
        <v>0.78</v>
      </c>
    </row>
    <row r="120" spans="1:5" x14ac:dyDescent="0.25">
      <c r="A120" s="53">
        <v>11.8</v>
      </c>
      <c r="B120" s="49"/>
      <c r="C120" s="57">
        <v>0.79797979797979801</v>
      </c>
      <c r="D120" s="50"/>
      <c r="E120" s="55">
        <f t="shared" si="21"/>
        <v>0.79797979797979801</v>
      </c>
    </row>
    <row r="121" spans="1:5" x14ac:dyDescent="0.25">
      <c r="A121" s="53">
        <v>11.9</v>
      </c>
      <c r="B121" s="49"/>
      <c r="C121" s="57">
        <v>0.79797979797979801</v>
      </c>
      <c r="D121" s="50"/>
      <c r="E121" s="55">
        <f t="shared" si="21"/>
        <v>0.79797979797979801</v>
      </c>
    </row>
    <row r="122" spans="1:5" x14ac:dyDescent="0.25">
      <c r="A122" s="53">
        <v>12</v>
      </c>
      <c r="B122" s="50"/>
      <c r="C122" s="57">
        <v>0.8</v>
      </c>
      <c r="D122" s="50"/>
      <c r="E122" s="55">
        <f>C122</f>
        <v>0.8</v>
      </c>
    </row>
    <row r="123" spans="1:5" x14ac:dyDescent="0.25">
      <c r="A123" s="53">
        <v>12.1</v>
      </c>
      <c r="B123" s="50"/>
      <c r="C123" s="54">
        <v>0.81818181818181823</v>
      </c>
      <c r="D123" s="50"/>
      <c r="E123" s="55">
        <f t="shared" ref="E123:E131" si="22">C123</f>
        <v>0.81818181818181823</v>
      </c>
    </row>
    <row r="124" spans="1:5" x14ac:dyDescent="0.25">
      <c r="A124" s="53">
        <v>12.2</v>
      </c>
      <c r="B124" s="50"/>
      <c r="C124" s="54">
        <v>0.81818181818181823</v>
      </c>
      <c r="D124" s="50"/>
      <c r="E124" s="55">
        <f t="shared" si="22"/>
        <v>0.81818181818181823</v>
      </c>
    </row>
    <row r="125" spans="1:5" x14ac:dyDescent="0.25">
      <c r="A125" s="53">
        <v>12.3</v>
      </c>
      <c r="B125" s="50"/>
      <c r="C125" s="54">
        <v>0.82</v>
      </c>
      <c r="D125" s="50"/>
      <c r="E125" s="55">
        <f t="shared" si="22"/>
        <v>0.82</v>
      </c>
    </row>
    <row r="126" spans="1:5" x14ac:dyDescent="0.25">
      <c r="A126" s="53">
        <v>12.4</v>
      </c>
      <c r="B126" s="50"/>
      <c r="C126" s="54">
        <v>0.83838383838383834</v>
      </c>
      <c r="D126" s="50"/>
      <c r="E126" s="55">
        <f t="shared" si="22"/>
        <v>0.83838383838383834</v>
      </c>
    </row>
    <row r="127" spans="1:5" x14ac:dyDescent="0.25">
      <c r="A127" s="53">
        <v>12.5</v>
      </c>
      <c r="B127" s="50"/>
      <c r="C127" s="54">
        <v>0.83838383838383834</v>
      </c>
      <c r="D127" s="50"/>
      <c r="E127" s="55">
        <f t="shared" si="22"/>
        <v>0.83838383838383834</v>
      </c>
    </row>
    <row r="128" spans="1:5" x14ac:dyDescent="0.25">
      <c r="A128" s="53">
        <v>12.6</v>
      </c>
      <c r="B128" s="50"/>
      <c r="C128" s="54">
        <v>0.84</v>
      </c>
      <c r="D128" s="50"/>
      <c r="E128" s="55">
        <f t="shared" si="22"/>
        <v>0.84</v>
      </c>
    </row>
    <row r="129" spans="1:5" x14ac:dyDescent="0.25">
      <c r="A129" s="53">
        <v>12.7</v>
      </c>
      <c r="B129" s="50"/>
      <c r="C129" s="54">
        <v>0.85</v>
      </c>
      <c r="D129" s="50"/>
      <c r="E129" s="55">
        <f t="shared" si="22"/>
        <v>0.85</v>
      </c>
    </row>
    <row r="130" spans="1:5" x14ac:dyDescent="0.25">
      <c r="A130" s="53">
        <v>12.8</v>
      </c>
      <c r="B130" s="50"/>
      <c r="C130" s="54">
        <v>0.85333333333333339</v>
      </c>
      <c r="D130" s="50"/>
      <c r="E130" s="55">
        <f t="shared" si="22"/>
        <v>0.85333333333333339</v>
      </c>
    </row>
    <row r="131" spans="1:5" x14ac:dyDescent="0.25">
      <c r="A131" s="53">
        <v>12.9</v>
      </c>
      <c r="B131" s="50"/>
      <c r="C131" s="54">
        <v>0.86</v>
      </c>
      <c r="D131" s="50"/>
      <c r="E131" s="55">
        <f t="shared" si="22"/>
        <v>0.86</v>
      </c>
    </row>
    <row r="132" spans="1:5" x14ac:dyDescent="0.25">
      <c r="A132" s="53">
        <v>13</v>
      </c>
      <c r="B132" s="50"/>
      <c r="C132" s="57">
        <v>0.8666666666666667</v>
      </c>
      <c r="D132" s="50"/>
      <c r="E132" s="55">
        <f t="shared" ref="E132:E141" si="23">C132</f>
        <v>0.8666666666666667</v>
      </c>
    </row>
    <row r="133" spans="1:5" x14ac:dyDescent="0.25">
      <c r="A133" s="53">
        <v>13.1</v>
      </c>
      <c r="B133" s="50"/>
      <c r="C133" s="60">
        <v>0.87323943661971826</v>
      </c>
      <c r="D133" s="50"/>
      <c r="E133" s="55">
        <f t="shared" si="23"/>
        <v>0.87323943661971826</v>
      </c>
    </row>
    <row r="134" spans="1:5" x14ac:dyDescent="0.25">
      <c r="A134" s="53">
        <v>13.2</v>
      </c>
      <c r="B134" s="50"/>
      <c r="C134" s="60">
        <v>0.88</v>
      </c>
      <c r="D134" s="50"/>
      <c r="E134" s="55">
        <f t="shared" si="23"/>
        <v>0.88</v>
      </c>
    </row>
    <row r="135" spans="1:5" x14ac:dyDescent="0.25">
      <c r="A135" s="53">
        <v>13.3</v>
      </c>
      <c r="B135" s="50"/>
      <c r="C135" s="60">
        <v>0.89898989898989901</v>
      </c>
      <c r="D135" s="50"/>
      <c r="E135" s="55">
        <f t="shared" si="23"/>
        <v>0.89898989898989901</v>
      </c>
    </row>
    <row r="136" spans="1:5" x14ac:dyDescent="0.25">
      <c r="A136" s="53">
        <v>13.4</v>
      </c>
      <c r="B136" s="50"/>
      <c r="C136" s="54">
        <v>0.89898989898989901</v>
      </c>
      <c r="D136" s="50"/>
      <c r="E136" s="55">
        <f t="shared" si="23"/>
        <v>0.89898989898989901</v>
      </c>
    </row>
    <row r="137" spans="1:5" x14ac:dyDescent="0.25">
      <c r="A137" s="53">
        <v>13.5</v>
      </c>
      <c r="B137" s="50"/>
      <c r="C137" s="54">
        <v>0.9</v>
      </c>
      <c r="D137" s="50"/>
      <c r="E137" s="55">
        <f t="shared" si="23"/>
        <v>0.9</v>
      </c>
    </row>
    <row r="138" spans="1:5" x14ac:dyDescent="0.25">
      <c r="A138" s="53">
        <v>13.6</v>
      </c>
      <c r="B138" s="50"/>
      <c r="C138" s="54">
        <v>0.91919191919191923</v>
      </c>
      <c r="D138" s="50"/>
      <c r="E138" s="55">
        <f t="shared" si="23"/>
        <v>0.91919191919191923</v>
      </c>
    </row>
    <row r="139" spans="1:5" x14ac:dyDescent="0.25">
      <c r="A139" s="53">
        <v>13.7</v>
      </c>
      <c r="B139" s="50"/>
      <c r="C139" s="54">
        <v>0.91919191919191923</v>
      </c>
      <c r="D139" s="50"/>
      <c r="E139" s="55">
        <f t="shared" si="23"/>
        <v>0.91919191919191923</v>
      </c>
    </row>
    <row r="140" spans="1:5" x14ac:dyDescent="0.25">
      <c r="A140" s="53">
        <v>13.8</v>
      </c>
      <c r="B140" s="50"/>
      <c r="C140" s="54">
        <v>0.92</v>
      </c>
      <c r="D140" s="50"/>
      <c r="E140" s="55">
        <f t="shared" si="23"/>
        <v>0.92</v>
      </c>
    </row>
    <row r="141" spans="1:5" x14ac:dyDescent="0.25">
      <c r="A141" s="53">
        <v>13.9</v>
      </c>
      <c r="B141" s="50"/>
      <c r="C141" s="54">
        <v>0.93333333333333335</v>
      </c>
      <c r="D141" s="50"/>
      <c r="E141" s="55">
        <f t="shared" si="23"/>
        <v>0.93333333333333335</v>
      </c>
    </row>
    <row r="142" spans="1:5" x14ac:dyDescent="0.25">
      <c r="A142" s="53">
        <v>14</v>
      </c>
      <c r="B142" s="50"/>
      <c r="C142" s="57">
        <v>0.93333333333333335</v>
      </c>
      <c r="D142" s="50"/>
      <c r="E142" s="55">
        <f t="shared" ref="E142:E151" si="24">C142</f>
        <v>0.93333333333333335</v>
      </c>
    </row>
    <row r="143" spans="1:5" x14ac:dyDescent="0.25">
      <c r="A143" s="53">
        <v>14.1</v>
      </c>
      <c r="B143" s="50"/>
      <c r="C143" s="54">
        <v>0.94285714285714284</v>
      </c>
      <c r="D143" s="50"/>
      <c r="E143" s="55">
        <f t="shared" si="24"/>
        <v>0.94285714285714284</v>
      </c>
    </row>
    <row r="144" spans="1:5" x14ac:dyDescent="0.25">
      <c r="A144" s="53">
        <v>14.2</v>
      </c>
      <c r="B144" s="50"/>
      <c r="C144" s="54">
        <v>0.95</v>
      </c>
      <c r="D144" s="50"/>
      <c r="E144" s="55">
        <f t="shared" si="24"/>
        <v>0.95</v>
      </c>
    </row>
    <row r="145" spans="1:5" x14ac:dyDescent="0.25">
      <c r="A145" s="53">
        <v>14.3</v>
      </c>
      <c r="B145" s="50"/>
      <c r="C145" s="54">
        <v>0.95348837209302328</v>
      </c>
      <c r="D145" s="50"/>
      <c r="E145" s="55">
        <f t="shared" si="24"/>
        <v>0.95348837209302328</v>
      </c>
    </row>
    <row r="146" spans="1:5" x14ac:dyDescent="0.25">
      <c r="A146" s="53">
        <v>14.4</v>
      </c>
      <c r="B146" s="50"/>
      <c r="C146" s="54">
        <v>0.96</v>
      </c>
      <c r="D146" s="50"/>
      <c r="E146" s="55">
        <f t="shared" si="24"/>
        <v>0.96</v>
      </c>
    </row>
    <row r="147" spans="1:5" x14ac:dyDescent="0.25">
      <c r="A147" s="53">
        <v>14.5</v>
      </c>
      <c r="B147" s="50"/>
      <c r="C147" s="54">
        <v>0.96666666666666667</v>
      </c>
      <c r="D147" s="50"/>
      <c r="E147" s="55">
        <f t="shared" si="24"/>
        <v>0.96666666666666667</v>
      </c>
    </row>
    <row r="148" spans="1:5" x14ac:dyDescent="0.25">
      <c r="A148" s="53">
        <v>14.6</v>
      </c>
      <c r="B148" s="50"/>
      <c r="C148" s="54">
        <v>0.97333333333333338</v>
      </c>
      <c r="D148" s="50"/>
      <c r="E148" s="55">
        <f t="shared" si="24"/>
        <v>0.97333333333333338</v>
      </c>
    </row>
    <row r="149" spans="1:5" x14ac:dyDescent="0.25">
      <c r="A149" s="53">
        <v>14.7</v>
      </c>
      <c r="B149" s="50"/>
      <c r="C149" s="54">
        <v>0.98750000000000004</v>
      </c>
      <c r="D149" s="50"/>
      <c r="E149" s="55">
        <f t="shared" si="24"/>
        <v>0.98750000000000004</v>
      </c>
    </row>
    <row r="150" spans="1:5" x14ac:dyDescent="0.25">
      <c r="A150" s="53">
        <v>14.8</v>
      </c>
      <c r="B150" s="50"/>
      <c r="C150" s="54">
        <v>0.98989898989898994</v>
      </c>
      <c r="D150" s="50"/>
      <c r="E150" s="55">
        <f t="shared" si="24"/>
        <v>0.98989898989898994</v>
      </c>
    </row>
    <row r="151" spans="1:5" x14ac:dyDescent="0.25">
      <c r="A151" s="53">
        <v>14.9</v>
      </c>
      <c r="B151" s="50"/>
      <c r="C151" s="54">
        <v>0.98989898989898994</v>
      </c>
      <c r="D151" s="50"/>
      <c r="E151" s="55">
        <f t="shared" si="24"/>
        <v>0.98989898989898994</v>
      </c>
    </row>
    <row r="152" spans="1:5" x14ac:dyDescent="0.25">
      <c r="A152" s="53">
        <v>15</v>
      </c>
      <c r="B152" s="50"/>
      <c r="C152" s="54">
        <v>1</v>
      </c>
      <c r="D152" s="50"/>
      <c r="E152" s="55">
        <f t="shared" ref="E152" si="25">C152</f>
        <v>1</v>
      </c>
    </row>
    <row r="153" spans="1:5" x14ac:dyDescent="0.25">
      <c r="C153"/>
    </row>
    <row r="154" spans="1:5" x14ac:dyDescent="0.25">
      <c r="C154"/>
    </row>
    <row r="155" spans="1:5" x14ac:dyDescent="0.25">
      <c r="C155"/>
    </row>
    <row r="156" spans="1:5" x14ac:dyDescent="0.25">
      <c r="C156"/>
    </row>
    <row r="157" spans="1:5" x14ac:dyDescent="0.25">
      <c r="C157"/>
    </row>
    <row r="158" spans="1:5" x14ac:dyDescent="0.25">
      <c r="C158"/>
    </row>
    <row r="159" spans="1:5" x14ac:dyDescent="0.25">
      <c r="C159"/>
    </row>
    <row r="160" spans="1:5"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2359</vt:lpstr>
      <vt:lpstr>Instruction</vt:lpstr>
      <vt:lpstr>Conversion Table</vt:lpstr>
      <vt:lpstr>'2359'!Print_Area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gillottd</dc:creator>
  <cp:lastModifiedBy>Kirby, Shaun M.</cp:lastModifiedBy>
  <cp:lastPrinted>2020-08-06T18:39:24Z</cp:lastPrinted>
  <dcterms:created xsi:type="dcterms:W3CDTF">2015-05-07T22:44:02Z</dcterms:created>
  <dcterms:modified xsi:type="dcterms:W3CDTF">2024-03-29T19:47:57Z</dcterms:modified>
</cp:coreProperties>
</file>